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ciccolini\Downloads\"/>
    </mc:Choice>
  </mc:AlternateContent>
  <xr:revisionPtr revIDLastSave="0" documentId="13_ncr:1_{D55DEE02-B352-437D-A061-B0F0E968F7F4}" xr6:coauthVersionLast="36" xr6:coauthVersionMax="47" xr10:uidLastSave="{00000000-0000-0000-0000-000000000000}"/>
  <bookViews>
    <workbookView xWindow="28680" yWindow="-120" windowWidth="29040" windowHeight="15840" tabRatio="666" firstSheet="3" activeTab="3" xr2:uid="{00000000-000D-0000-FFFF-FFFF00000000}"/>
  </bookViews>
  <sheets>
    <sheet name="Listes" sheetId="15" state="hidden" r:id="rId1"/>
    <sheet name="Calcul" sheetId="21" state="hidden" r:id="rId2"/>
    <sheet name="Fiche Générale" sheetId="2" r:id="rId3"/>
    <sheet name="M1 MAQUETTE (ANNUEL)" sheetId="3" r:id="rId4"/>
    <sheet name="M1 MCC (ANNUEL)" sheetId="4" r:id="rId5"/>
    <sheet name="M2 MAQUETTE (ANNUEL)" sheetId="16" r:id="rId6"/>
    <sheet name="M2 MCC (ANNUEL)" sheetId="23" r:id="rId7"/>
  </sheets>
  <definedNames>
    <definedName name="_xlnm._FilterDatabase" localSheetId="3" hidden="1">'M1 MAQUETTE (ANNUEL)'!$A$18:$Y$44</definedName>
    <definedName name="_xlnm._FilterDatabase" localSheetId="5" hidden="1">'M2 MAQUETTE (ANNUEL)'!$A$18:$V$55</definedName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>#REF!</definedName>
    <definedName name="liste_mention" localSheetId="5">#REF!</definedName>
    <definedName name="liste_mention" localSheetId="6">#REF!</definedName>
    <definedName name="liste_mention">#REF!</definedName>
    <definedName name="Médecine" localSheetId="5">#REF!</definedName>
    <definedName name="Médecine" localSheetId="6">#REF!</definedName>
    <definedName name="Médecine">#REF!</definedName>
    <definedName name="ODYSSEE">Listes!$G$12:$G$15</definedName>
    <definedName name="ODYSSEE_Antenne">Listes!$D$26:$D$28</definedName>
    <definedName name="POLYTECH_SOPHIA">Listes!$G$12:$G$13</definedName>
    <definedName name="Por" localSheetId="5">#REF!</definedName>
    <definedName name="Por" localSheetId="6">#REF!</definedName>
    <definedName name="Por">#REF!</definedName>
    <definedName name="Portail_Droit" localSheetId="6">#REF!</definedName>
    <definedName name="Portail_Droit">#REF!</definedName>
    <definedName name="Portail_EG" localSheetId="6">#REF!</definedName>
    <definedName name="Portail_EG">#REF!</definedName>
    <definedName name="Portail_SHS" localSheetId="5">#REF!</definedName>
    <definedName name="Portail_SHS" localSheetId="6">#REF!</definedName>
    <definedName name="Portail_SHS">#REF!</definedName>
    <definedName name="Portail_SHS_LLAC" localSheetId="6">#REF!</definedName>
    <definedName name="Portail_SHS_LLAC">#REF!</definedName>
    <definedName name="Portail_ST_SV" localSheetId="6">#REF!</definedName>
    <definedName name="Portail_ST_SV">#REF!</definedName>
    <definedName name="Portail_STAPS" localSheetId="6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>#REF!</definedName>
    <definedName name="tab_code_dip">Listes!$O$1:$P$61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3" i="3" l="1"/>
  <c r="Q53" i="16"/>
  <c r="K45" i="16"/>
  <c r="Q45" i="16"/>
  <c r="Q24" i="16"/>
  <c r="K51" i="3"/>
  <c r="Q22" i="3"/>
  <c r="Q42" i="3"/>
  <c r="J44" i="3"/>
  <c r="K33" i="3"/>
  <c r="P21" i="3"/>
  <c r="Q21" i="3"/>
  <c r="Q23" i="3"/>
  <c r="Q24" i="3"/>
  <c r="Q26" i="3"/>
  <c r="Q27" i="3"/>
  <c r="Q30" i="3"/>
  <c r="Q31" i="3"/>
  <c r="Q32" i="3"/>
  <c r="Q34" i="3"/>
  <c r="Q35" i="3"/>
  <c r="Q36" i="3"/>
  <c r="Q38" i="3"/>
  <c r="Q39" i="3"/>
  <c r="Q40" i="3"/>
  <c r="P23" i="3"/>
  <c r="P24" i="3"/>
  <c r="P26" i="3"/>
  <c r="P27" i="3"/>
  <c r="P30" i="3"/>
  <c r="P31" i="3"/>
  <c r="P32" i="3"/>
  <c r="P34" i="3"/>
  <c r="P35" i="3"/>
  <c r="P36" i="3"/>
  <c r="P38" i="3"/>
  <c r="P39" i="3"/>
  <c r="P40" i="3"/>
  <c r="Y50" i="16"/>
  <c r="X50" i="16"/>
  <c r="Y43" i="16"/>
  <c r="X43" i="16"/>
  <c r="Y23" i="16"/>
  <c r="X23" i="16"/>
  <c r="C55" i="16" s="1"/>
  <c r="K27" i="16"/>
  <c r="K26" i="16"/>
  <c r="K34" i="16"/>
  <c r="K33" i="16"/>
  <c r="K41" i="16"/>
  <c r="K40" i="16"/>
  <c r="K38" i="16"/>
  <c r="K37" i="16"/>
  <c r="K31" i="16"/>
  <c r="K30" i="16"/>
  <c r="K23" i="16"/>
  <c r="P41" i="3"/>
  <c r="P22" i="3"/>
  <c r="P20" i="3"/>
  <c r="Q37" i="3"/>
  <c r="P37" i="3"/>
  <c r="P33" i="3"/>
  <c r="Q29" i="3"/>
  <c r="P29" i="3"/>
  <c r="Q28" i="3"/>
  <c r="P28" i="3"/>
  <c r="Q25" i="3"/>
  <c r="P25" i="3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51" i="16"/>
  <c r="P42" i="16"/>
  <c r="P43" i="16"/>
  <c r="P44" i="16"/>
  <c r="P46" i="16"/>
  <c r="P52" i="16"/>
  <c r="P47" i="16"/>
  <c r="P48" i="16"/>
  <c r="P49" i="16"/>
  <c r="P50" i="16"/>
  <c r="P23" i="16"/>
  <c r="P42" i="3" l="1"/>
  <c r="R28" i="3"/>
  <c r="Q43" i="3"/>
  <c r="R24" i="3"/>
  <c r="R21" i="3"/>
  <c r="R22" i="3"/>
  <c r="R40" i="3"/>
  <c r="R26" i="3"/>
  <c r="R38" i="3"/>
  <c r="R32" i="3"/>
  <c r="R36" i="3"/>
  <c r="R27" i="3"/>
  <c r="R35" i="3"/>
  <c r="R30" i="3"/>
  <c r="R34" i="3"/>
  <c r="R29" i="3"/>
  <c r="R37" i="3"/>
  <c r="R39" i="3"/>
  <c r="R23" i="3"/>
  <c r="R25" i="3"/>
  <c r="R31" i="3"/>
  <c r="P53" i="16"/>
  <c r="Q25" i="16"/>
  <c r="R25" i="16" s="1"/>
  <c r="Q26" i="16"/>
  <c r="Q27" i="16"/>
  <c r="R27" i="16" s="1"/>
  <c r="Q28" i="16"/>
  <c r="R28" i="16" s="1"/>
  <c r="Q29" i="16"/>
  <c r="R29" i="16" s="1"/>
  <c r="Q30" i="16"/>
  <c r="R30" i="16" s="1"/>
  <c r="Q31" i="16"/>
  <c r="R31" i="16" s="1"/>
  <c r="Q32" i="16"/>
  <c r="R32" i="16" s="1"/>
  <c r="Q33" i="16"/>
  <c r="R33" i="16" s="1"/>
  <c r="Q34" i="16"/>
  <c r="R34" i="16" s="1"/>
  <c r="Q35" i="16"/>
  <c r="R35" i="16" s="1"/>
  <c r="Q36" i="16"/>
  <c r="R36" i="16" s="1"/>
  <c r="Q37" i="16"/>
  <c r="R37" i="16" s="1"/>
  <c r="Q38" i="16"/>
  <c r="R38" i="16" s="1"/>
  <c r="Q39" i="16"/>
  <c r="R39" i="16" s="1"/>
  <c r="Q40" i="16"/>
  <c r="R40" i="16" s="1"/>
  <c r="Q41" i="16"/>
  <c r="R41" i="16" s="1"/>
  <c r="Q51" i="16"/>
  <c r="R51" i="16" s="1"/>
  <c r="Q42" i="16"/>
  <c r="R42" i="16" s="1"/>
  <c r="Q43" i="16"/>
  <c r="R43" i="16" s="1"/>
  <c r="Q44" i="16"/>
  <c r="R44" i="16" s="1"/>
  <c r="R46" i="16"/>
  <c r="Q52" i="16"/>
  <c r="R52" i="16" s="1"/>
  <c r="Q47" i="16"/>
  <c r="R47" i="16" s="1"/>
  <c r="Q48" i="16"/>
  <c r="R48" i="16" s="1"/>
  <c r="Q49" i="16"/>
  <c r="R49" i="16" s="1"/>
  <c r="R43" i="3" l="1"/>
  <c r="R26" i="16"/>
  <c r="N50" i="16" l="1"/>
  <c r="Q50" i="16" s="1"/>
  <c r="R50" i="16" s="1"/>
  <c r="P45" i="16"/>
  <c r="P54" i="16" s="1"/>
  <c r="N45" i="16"/>
  <c r="N24" i="16"/>
  <c r="K24" i="16"/>
  <c r="N23" i="16"/>
  <c r="N20" i="3"/>
  <c r="N41" i="3"/>
  <c r="K41" i="3"/>
  <c r="R41" i="3" s="1"/>
  <c r="N33" i="3"/>
  <c r="R33" i="3"/>
  <c r="K20" i="3"/>
  <c r="C2" i="2"/>
  <c r="R42" i="3" l="1"/>
  <c r="Q23" i="16"/>
  <c r="R23" i="16" s="1"/>
  <c r="R45" i="16"/>
  <c r="R54" i="16" s="1"/>
  <c r="Q54" i="16"/>
  <c r="W18" i="21"/>
  <c r="T18" i="21"/>
  <c r="Q18" i="21"/>
  <c r="N18" i="21"/>
  <c r="H5" i="21"/>
  <c r="R20" i="3" l="1"/>
  <c r="R24" i="16"/>
  <c r="R53" i="16"/>
  <c r="B4" i="2"/>
  <c r="C295" i="23" l="1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B13" i="23"/>
  <c r="H15" i="23"/>
  <c r="E10" i="23"/>
  <c r="H7" i="23"/>
  <c r="E7" i="23"/>
  <c r="B7" i="23"/>
  <c r="E15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G5" i="21" l="1"/>
  <c r="G18" i="21" s="1"/>
  <c r="F18" i="21"/>
  <c r="L18" i="21"/>
  <c r="A5" i="21"/>
  <c r="A18" i="21" s="1"/>
  <c r="J5" i="21"/>
  <c r="J18" i="21" s="1"/>
  <c r="D5" i="21"/>
  <c r="D7" i="21" s="1"/>
  <c r="K18" i="21"/>
  <c r="I18" i="21"/>
  <c r="H18" i="21"/>
  <c r="C18" i="21"/>
  <c r="B18" i="21"/>
  <c r="E18" i="21"/>
  <c r="G7" i="21" l="1"/>
  <c r="J20" i="21"/>
  <c r="A7" i="21"/>
  <c r="J7" i="21"/>
  <c r="D18" i="21"/>
  <c r="D20" i="21" s="1"/>
  <c r="A20" i="21"/>
  <c r="G20" i="21"/>
  <c r="A10" i="21" l="1"/>
  <c r="A22" i="21"/>
  <c r="G10" i="21"/>
  <c r="G22" i="21"/>
  <c r="E13" i="16" l="1"/>
  <c r="E13" i="23" s="1"/>
  <c r="E10" i="16"/>
  <c r="E7" i="16"/>
  <c r="B7" i="16"/>
  <c r="C47" i="4" l="1"/>
  <c r="C19" i="4"/>
  <c r="E13" i="4"/>
  <c r="B15" i="4"/>
  <c r="B13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C45" i="4"/>
  <c r="C46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B7" i="3"/>
  <c r="E10" i="3"/>
  <c r="E7" i="3"/>
  <c r="B7" i="4"/>
  <c r="E10" i="4" l="1"/>
  <c r="E7" i="4"/>
  <c r="B157" i="4" l="1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H7" i="16" l="1"/>
  <c r="H7" i="3"/>
  <c r="H7" i="4"/>
</calcChain>
</file>

<file path=xl/sharedStrings.xml><?xml version="1.0" encoding="utf-8"?>
<sst xmlns="http://schemas.openxmlformats.org/spreadsheetml/2006/main" count="1393" uniqueCount="514">
  <si>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</si>
  <si>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</si>
  <si>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</si>
  <si>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</si>
  <si>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</si>
  <si>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</si>
  <si>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</si>
  <si>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</si>
  <si>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</si>
  <si>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</si>
  <si>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</si>
  <si>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</si>
  <si>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</si>
  <si>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</si>
  <si>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</si>
  <si>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</si>
  <si>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</si>
  <si>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</si>
  <si>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</si>
  <si>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</si>
  <si>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</si>
  <si>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</si>
  <si>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</si>
  <si>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</si>
  <si>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</si>
  <si>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</si>
  <si>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</si>
  <si>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</si>
  <si>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</si>
  <si>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</si>
  <si>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</si>
  <si>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</si>
  <si>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</si>
  <si>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</si>
  <si>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</si>
  <si>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</si>
  <si>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</si>
  <si>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</si>
  <si>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</si>
  <si>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</si>
  <si>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</si>
  <si>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</si>
  <si>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</si>
  <si>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</si>
  <si>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</si>
  <si>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</si>
  <si>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</si>
  <si>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</si>
  <si>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</si>
  <si>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</si>
  <si>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</si>
  <si>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</si>
  <si>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</si>
  <si>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</si>
  <si>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</si>
  <si>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</si>
  <si>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</si>
  <si>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</si>
  <si>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</si>
  <si>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</si>
  <si>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</si>
  <si>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</si>
  <si>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</si>
  <si>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</si>
  <si>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</si>
  <si>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</si>
  <si>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</si>
  <si>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</si>
  <si>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</si>
  <si>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</si>
  <si>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</si>
  <si>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</si>
  <si>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</si>
  <si>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</si>
  <si>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</si>
  <si>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</si>
  <si>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</si>
  <si>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</si>
  <si>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</si>
  <si>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</si>
  <si>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</si>
  <si>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</si>
  <si>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</si>
  <si>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</si>
  <si>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</si>
  <si>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</si>
  <si>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</si>
  <si>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</si>
  <si>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</si>
  <si>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</si>
  <si>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</si>
  <si>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</si>
  <si>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</si>
  <si>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</si>
  <si>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>Sciences cognitives</t>
  </si>
  <si>
    <t>GMCCA18</t>
  </si>
  <si>
    <t>Droit des affaires</t>
  </si>
  <si>
    <t>Marketing, vente</t>
  </si>
  <si>
    <t>Langues, littératures et civilisations étrangères et régionales (LLCER)</t>
  </si>
  <si>
    <t>Physique fondamentale et applications</t>
  </si>
  <si>
    <t>Psychologie</t>
  </si>
  <si>
    <t>GMGAO18</t>
  </si>
  <si>
    <t xml:space="preserve">Science politique           </t>
  </si>
  <si>
    <t>Management</t>
  </si>
  <si>
    <t>Tourisme</t>
  </si>
  <si>
    <t>Lettres</t>
  </si>
  <si>
    <t>Sciences de la Terre et des planètes, environnement</t>
  </si>
  <si>
    <t>GMMKT18</t>
  </si>
  <si>
    <t>Management et administration des entreprises</t>
  </si>
  <si>
    <t>GMMGT18</t>
  </si>
  <si>
    <t>Sciences du langage</t>
  </si>
  <si>
    <t>IMTOU18</t>
  </si>
  <si>
    <t>GMMAE18</t>
  </si>
  <si>
    <t>DMLED18</t>
  </si>
  <si>
    <t>DMPUB18</t>
  </si>
  <si>
    <t>DMDPR18</t>
  </si>
  <si>
    <t>_Antenne</t>
  </si>
  <si>
    <t>DMNOT18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</si>
  <si>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</si>
  <si>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</si>
  <si>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</si>
  <si>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</si>
  <si>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</si>
  <si>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</si>
  <si>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</si>
  <si>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DMAFF18</t>
  </si>
  <si>
    <t>IMREDD</t>
  </si>
  <si>
    <t>SOPHIA</t>
  </si>
  <si>
    <t>GEORGES MELIES</t>
  </si>
  <si>
    <t>SJA</t>
  </si>
  <si>
    <t>TROTABAS</t>
  </si>
  <si>
    <t>GRASSE</t>
  </si>
  <si>
    <t>CARLONE</t>
  </si>
  <si>
    <t>DMSPO18</t>
  </si>
  <si>
    <t>VALROSE</t>
  </si>
  <si>
    <t>PASTEUR</t>
  </si>
  <si>
    <t>XMDIE18</t>
  </si>
  <si>
    <t>VMM1D18</t>
  </si>
  <si>
    <t>VMPIF18</t>
  </si>
  <si>
    <t>VMMEE18</t>
  </si>
  <si>
    <t>VMM2D18</t>
  </si>
  <si>
    <t>HMFLE18</t>
  </si>
  <si>
    <t>HMARS18</t>
  </si>
  <si>
    <t>HMUIC18</t>
  </si>
  <si>
    <t>CNU</t>
  </si>
  <si>
    <t>HMICO18</t>
  </si>
  <si>
    <t>01-Droit privé et sciences criminelles</t>
  </si>
  <si>
    <t>HMEAP18</t>
  </si>
  <si>
    <t>02-Droit public</t>
  </si>
  <si>
    <t>HMCER18</t>
  </si>
  <si>
    <t>03-Histoire du droit et des institutions</t>
  </si>
  <si>
    <t>HMLET18</t>
  </si>
  <si>
    <t>04-Science politique</t>
  </si>
  <si>
    <t>HMVCS18</t>
  </si>
  <si>
    <t>05-Sciences économiques</t>
  </si>
  <si>
    <t>HMPSY18</t>
  </si>
  <si>
    <t>06-Sciences de gestion</t>
  </si>
  <si>
    <t>HMSCS18</t>
  </si>
  <si>
    <t>07-Sciences du langage : linguistique et phonétique générales</t>
  </si>
  <si>
    <t>HMNSC18</t>
  </si>
  <si>
    <t>08-Langues et littératures anciennes</t>
  </si>
  <si>
    <t>EMFOR18</t>
  </si>
  <si>
    <t>09-Langue et littérature françaises</t>
  </si>
  <si>
    <t>SMFOR18</t>
  </si>
  <si>
    <t>10-Littératures comparées</t>
  </si>
  <si>
    <t>SMELE18</t>
  </si>
  <si>
    <t>11-Langues et littératures anglaises et anglo-saxonnes</t>
  </si>
  <si>
    <t>SMAGE18</t>
  </si>
  <si>
    <t>12-Langues et littératures germaniques et scandinaves</t>
  </si>
  <si>
    <t>SMMAT18</t>
  </si>
  <si>
    <t>13-Langues et littératures slaves</t>
  </si>
  <si>
    <t>SMDES18</t>
  </si>
  <si>
    <t>14-Langues et littératures romanes : espagnol, italien, portugais, autres langues romanes</t>
  </si>
  <si>
    <t>SMCMO18</t>
  </si>
  <si>
    <t>15-Langues et littératures arabes, chinoises, japonaises, hébraïques, d'autres domaines linguistiques</t>
  </si>
  <si>
    <t>SMGEN18</t>
  </si>
  <si>
    <t>16-Psychologie, psychologie clinique, psychologie sociale</t>
  </si>
  <si>
    <t>EMGEN18</t>
  </si>
  <si>
    <t>17-Philosophie</t>
  </si>
  <si>
    <t>SMPHY18</t>
  </si>
  <si>
    <t>18-Architecture (ses théories et ses pratiques), arts appliqués, arts plastiques, arts du spectacle, épistémologie des enseignements artistiques, esthétique, musicologie, musique, sciences de l'art</t>
  </si>
  <si>
    <t>SMTEP18</t>
  </si>
  <si>
    <t>19-Sociologie, démographie</t>
  </si>
  <si>
    <t>PMMSP18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</si>
  <si>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</si>
  <si>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</si>
  <si>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</si>
  <si>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</si>
  <si>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</si>
  <si>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</si>
  <si>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</si>
  <si>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</si>
  <si>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</si>
  <si>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</si>
  <si>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</si>
  <si>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</si>
  <si>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</si>
  <si>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</si>
  <si>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</si>
  <si>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</si>
  <si>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</si>
  <si>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</si>
  <si>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</si>
  <si>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</si>
  <si>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</si>
  <si>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</si>
  <si>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</si>
  <si>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</si>
  <si>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</si>
  <si>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</si>
  <si>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</si>
  <si>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</si>
  <si>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</si>
  <si>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</si>
  <si>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</si>
  <si>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</si>
  <si>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</si>
  <si>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</si>
  <si>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</si>
  <si>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</si>
  <si>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</si>
  <si>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</si>
  <si>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</si>
  <si>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</si>
  <si>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</si>
  <si>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</si>
  <si>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</si>
  <si>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</si>
  <si>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</si>
  <si>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</si>
  <si>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</si>
  <si>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</si>
  <si>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</si>
  <si>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</si>
  <si>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</si>
  <si>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</si>
  <si>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</si>
  <si>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</si>
  <si>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Seconde Chance</t>
  </si>
  <si>
    <t>Session M2</t>
  </si>
  <si>
    <t>Parcours Type en Master</t>
  </si>
  <si>
    <t>Parcours Type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</si>
  <si>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</si>
  <si>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</si>
  <si>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</si>
  <si>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</si>
  <si>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</si>
  <si>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</si>
  <si>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</si>
  <si>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Note 10/20</t>
  </si>
  <si>
    <t>Obtention du Semestre</t>
  </si>
  <si>
    <t xml:space="preserve">Moyenne 10/20
Compensation uniquement entre UE d'un même bloc, y compris entre semestre 1 et semetre 2. </t>
  </si>
  <si>
    <t>Obtention de l'Année</t>
  </si>
  <si>
    <t>Moyenne 10/20</t>
  </si>
  <si>
    <t>Note éliminatoire/ Note seuil</t>
  </si>
  <si>
    <t>Note &gt;=7/20</t>
  </si>
  <si>
    <t>REDOUBLEMENT</t>
  </si>
  <si>
    <t>Oui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</si>
  <si>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</si>
  <si>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</si>
  <si>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</si>
  <si>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</si>
  <si>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</si>
  <si>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</si>
  <si>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</si>
  <si>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</si>
  <si>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</si>
  <si>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</si>
  <si>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</si>
  <si>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</si>
  <si>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</si>
  <si>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</si>
  <si>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</si>
  <si>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</si>
  <si>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</si>
  <si>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</si>
  <si>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Heures étudiants  CM V3</t>
  </si>
  <si>
    <t>Heures CM V3</t>
  </si>
  <si>
    <t>Heures étudiants  TD V3</t>
  </si>
  <si>
    <t>Heures TD V3</t>
  </si>
  <si>
    <t>Total V2</t>
  </si>
  <si>
    <t>Total V3</t>
  </si>
  <si>
    <t>Différence</t>
  </si>
  <si>
    <t>Langues</t>
  </si>
  <si>
    <t>Université porteuse V3</t>
  </si>
  <si>
    <t>Formation Porteuse</t>
  </si>
  <si>
    <t>Observations / Remarques
ex: Intervention à titre gracieux / Capacité d'accueil max</t>
  </si>
  <si>
    <t xml:space="preserve">BCC1- Mastering knowledge in fundamental neuroscience </t>
  </si>
  <si>
    <t>SMBMN100</t>
  </si>
  <si>
    <t>1.1</t>
  </si>
  <si>
    <t xml:space="preserve">Cellular neurobiology </t>
  </si>
  <si>
    <t>SMUNS100</t>
  </si>
  <si>
    <t>Anglais</t>
  </si>
  <si>
    <t>4 Idex</t>
  </si>
  <si>
    <t>Université de Bordeaux, Master de neurosciences</t>
  </si>
  <si>
    <t>Enseignements dispensés en ligne, en distanciel</t>
  </si>
  <si>
    <t>1.2</t>
  </si>
  <si>
    <t xml:space="preserve">Functional neuroanatomy and neurodevelopment </t>
  </si>
  <si>
    <t>SMUNS101</t>
  </si>
  <si>
    <t>UJI</t>
  </si>
  <si>
    <t>Université de Valence et Université Jaume I, Castellón, Espagne, Master de neurosciences</t>
  </si>
  <si>
    <t>1.3</t>
  </si>
  <si>
    <t>Neuropharmacology</t>
  </si>
  <si>
    <t>SMUNS102</t>
  </si>
  <si>
    <t>UniCA</t>
  </si>
  <si>
    <t>Enseignements dispensés en ligne, en comodal pour les étudiants UCA</t>
  </si>
  <si>
    <t>1.4</t>
  </si>
  <si>
    <t>Neurological pathologies</t>
  </si>
  <si>
    <t>SMUNS103</t>
  </si>
  <si>
    <t>AMU &amp; UNISTRA</t>
  </si>
  <si>
    <t>1.5</t>
  </si>
  <si>
    <t>Cognitive neuroscience</t>
  </si>
  <si>
    <t>SMUNS104</t>
  </si>
  <si>
    <t>UB</t>
  </si>
  <si>
    <t>BCC2- Deepening knowledge and specializing in neuroscience</t>
  </si>
  <si>
    <t>SMBMN101</t>
  </si>
  <si>
    <t>2.1</t>
  </si>
  <si>
    <t>Basic tools and analysis methods</t>
  </si>
  <si>
    <t>SMUNS105</t>
  </si>
  <si>
    <t>AU &amp; UNISTRA</t>
  </si>
  <si>
    <t>Aix-Marseille Université, Master de neurosciences</t>
  </si>
  <si>
    <t>Enseignements en distanciels. MOOC en techniques d'électrophysiologie en neurosciences. Enseignement en ligne</t>
  </si>
  <si>
    <t>2.2</t>
  </si>
  <si>
    <t xml:space="preserve">Specialized/Advanced tools and analysis methods </t>
  </si>
  <si>
    <t>SMUNS106</t>
  </si>
  <si>
    <t>2.3</t>
  </si>
  <si>
    <t>2 UE AU CHOIX</t>
  </si>
  <si>
    <t>SMONS100</t>
  </si>
  <si>
    <t>MIN 2 MAX 2</t>
  </si>
  <si>
    <t>2 UEs optionnelles (min 2 et max 2) à choisir parmi les suivantes</t>
  </si>
  <si>
    <t>2.3.1</t>
  </si>
  <si>
    <t>Cardiorespiratory networks and cardiac coherence</t>
  </si>
  <si>
    <t>SMUNS107</t>
  </si>
  <si>
    <t>AMU</t>
  </si>
  <si>
    <t>Université de Strasbourg, Master Sciences du Vivant</t>
  </si>
  <si>
    <t>2.3.2</t>
  </si>
  <si>
    <t>Genomics, epigenetics and proteomics</t>
  </si>
  <si>
    <t>SMUNS108</t>
  </si>
  <si>
    <t>UTM</t>
  </si>
  <si>
    <t>2.3.3</t>
  </si>
  <si>
    <t>Neuroscience and law</t>
  </si>
  <si>
    <t>SMUNS109</t>
  </si>
  <si>
    <t>UB &amp; AU</t>
  </si>
  <si>
    <t>Université Saint-Esprit de Kaslik (Jounieh, Lebanon)</t>
  </si>
  <si>
    <t>2.3.4</t>
  </si>
  <si>
    <t>Case study: project in neuroscience</t>
  </si>
  <si>
    <t>SMUNS110</t>
  </si>
  <si>
    <t>4 IDEX</t>
  </si>
  <si>
    <t xml:space="preserve">Université de Bordeaux, Master neurosciences </t>
  </si>
  <si>
    <t>2.3.5</t>
  </si>
  <si>
    <t>Developmental neurobiology</t>
  </si>
  <si>
    <t>SMUNS111</t>
  </si>
  <si>
    <t xml:space="preserve">Université de Turin, Italie, Master neurosciences </t>
  </si>
  <si>
    <t>2.3.6</t>
  </si>
  <si>
    <t>Environmental Neuroscience, disruptive aspects of the environment, neurotoxicology</t>
  </si>
  <si>
    <t>SMUNS112</t>
  </si>
  <si>
    <t>UNISTRA</t>
  </si>
  <si>
    <t>?</t>
  </si>
  <si>
    <t>2.3.7</t>
  </si>
  <si>
    <t xml:space="preserve">Human neuroimaging, cognitive neuroscience and connectomics </t>
  </si>
  <si>
    <t>SMUNS113</t>
  </si>
  <si>
    <t>BCC3- Designing, carrying out and presenting a scientific project</t>
  </si>
  <si>
    <t>SMBMN102</t>
  </si>
  <si>
    <t>3.1</t>
  </si>
  <si>
    <t>English courses</t>
  </si>
  <si>
    <t>SMUNS114</t>
  </si>
  <si>
    <t>AMU &amp; UB</t>
  </si>
  <si>
    <t>3.2</t>
  </si>
  <si>
    <t>Presenting a scientific project, inititation to scientific research</t>
  </si>
  <si>
    <t>SMUNS115</t>
  </si>
  <si>
    <t>3.3</t>
  </si>
  <si>
    <t>Mastering concepts related to research projects</t>
  </si>
  <si>
    <t>SMUNS116</t>
  </si>
  <si>
    <t>Pratiques en laboratoire, alternative tutorat, atelier pratique. (UE de méthodo)</t>
  </si>
  <si>
    <t>3.4</t>
  </si>
  <si>
    <t>Skills in scientific communication</t>
  </si>
  <si>
    <t>SMUNS117</t>
  </si>
  <si>
    <t>AMU &amp; UniCA</t>
  </si>
  <si>
    <t xml:space="preserve">Coût porteuse </t>
  </si>
  <si>
    <t>Coût portée</t>
  </si>
  <si>
    <t>Heures étudiant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</si>
  <si>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</si>
  <si>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</si>
  <si>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</si>
  <si>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</si>
  <si>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</si>
  <si>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</si>
  <si>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</si>
  <si>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</si>
  <si>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</si>
  <si>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</si>
  <si>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</si>
  <si>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</si>
  <si>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</si>
  <si>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</si>
  <si>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</si>
  <si>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</si>
  <si>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</si>
  <si>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</si>
  <si>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</si>
  <si>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</si>
  <si>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</si>
  <si>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</si>
  <si>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</si>
  <si>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</si>
  <si>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</si>
  <si>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</si>
  <si>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</si>
  <si>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Autres</t>
  </si>
  <si>
    <t>Oral ou écrit selon décision du jury</t>
  </si>
  <si>
    <t>Compensation uniquement entre UE d'un même bloc, y compris entre semestre 1 et semetre 2</t>
  </si>
  <si>
    <t>3h</t>
  </si>
  <si>
    <t>15 min</t>
  </si>
  <si>
    <t>Rapport ou soutenance d'expérience professionnelle (ex. stage en laboratoire), Compensation uniquement entre UE d'un même bloc, y compris entre semestre 1 et semetre 2</t>
  </si>
  <si>
    <t>2ème Année</t>
  </si>
  <si>
    <t>Heures coportées CM V3</t>
  </si>
  <si>
    <t>Heures étudiants TD V3</t>
  </si>
  <si>
    <t>Heures coportées TD V3</t>
  </si>
  <si>
    <t>1 PARCOURS PEDAGOGIQUE AU CHOIX</t>
  </si>
  <si>
    <t>SMOMN200</t>
  </si>
  <si>
    <t>Min 1 Max 1</t>
  </si>
  <si>
    <t>Track 1-Cellular and molecular neurobiology</t>
  </si>
  <si>
    <t>SMPMN200</t>
  </si>
  <si>
    <t>1.1.1</t>
  </si>
  <si>
    <t>BCC1- Developing expertise in neuroscience</t>
  </si>
  <si>
    <t>SMBMN200</t>
  </si>
  <si>
    <t>1.1.1.2</t>
  </si>
  <si>
    <t xml:space="preserve">Plasticity and cell communication </t>
  </si>
  <si>
    <t>SMUNS200</t>
  </si>
  <si>
    <t>UB et UniCA</t>
  </si>
  <si>
    <t>1.1.1.3</t>
  </si>
  <si>
    <t>Neurogenesis, stem cells and brain organoids</t>
  </si>
  <si>
    <t>SMUNS201</t>
  </si>
  <si>
    <t>University of Alexandria, Alexendrie, Egypte et UniCA</t>
  </si>
  <si>
    <t>1.1.2</t>
  </si>
  <si>
    <t>BCC2- Specializing in physiopathology</t>
  </si>
  <si>
    <t>SMBMN201</t>
  </si>
  <si>
    <t>1.1.2.1</t>
  </si>
  <si>
    <t>Neuroendocrinology</t>
  </si>
  <si>
    <t>SMUNS202</t>
  </si>
  <si>
    <t>Jagiellonian University, Krakow, Poland &amp; usms</t>
  </si>
  <si>
    <t>1.1.2.2</t>
  </si>
  <si>
    <t>Neuroinflammation and glia</t>
  </si>
  <si>
    <t>SMUNS203</t>
  </si>
  <si>
    <t>UNISTRA + AMU</t>
  </si>
  <si>
    <t>Track 2-Integrative neurobiology</t>
  </si>
  <si>
    <t>SMPMN201</t>
  </si>
  <si>
    <t>1.2.1</t>
  </si>
  <si>
    <t>SMBMN202</t>
  </si>
  <si>
    <t>1.2.1.1</t>
  </si>
  <si>
    <t xml:space="preserve">From sensation to perception </t>
  </si>
  <si>
    <t>SMUNS204</t>
  </si>
  <si>
    <t>Universitat Jaume 1er (Castellón, Espagne) et Universitat de Valencia (Valence, Espagne)</t>
  </si>
  <si>
    <t>1.2.1.2</t>
  </si>
  <si>
    <t>Computational neuroscience</t>
  </si>
  <si>
    <t>SMUNS205</t>
  </si>
  <si>
    <t>Aix-Marseille Université, Master neurosciences et Unistra</t>
  </si>
  <si>
    <t>1.2.2</t>
  </si>
  <si>
    <t>SMBMN203</t>
  </si>
  <si>
    <t>1.2.2.1</t>
  </si>
  <si>
    <t xml:space="preserve">Integrative neurophysiology: biological rhythms </t>
  </si>
  <si>
    <t>SMUNS206</t>
  </si>
  <si>
    <t>Université de Strasbourg, Master Sciences du vivant</t>
  </si>
  <si>
    <t>1.2.2.2</t>
  </si>
  <si>
    <t xml:space="preserve">From perception to action </t>
  </si>
  <si>
    <t>SMUNS207</t>
  </si>
  <si>
    <t>Aix-Marseille Université, Master neurosciences</t>
  </si>
  <si>
    <t>Track 3-Clinical neuroscience</t>
  </si>
  <si>
    <t>SMPMN202</t>
  </si>
  <si>
    <t>1.3.1</t>
  </si>
  <si>
    <t>SMBMN204</t>
  </si>
  <si>
    <t>1.3.1.1</t>
  </si>
  <si>
    <t xml:space="preserve">Neuroimmunogenetics </t>
  </si>
  <si>
    <t>SMUNS208</t>
  </si>
  <si>
    <t>1.3.1.2</t>
  </si>
  <si>
    <t>Clinical imaging</t>
  </si>
  <si>
    <t>SMUNS209</t>
  </si>
  <si>
    <t>1.3.2</t>
  </si>
  <si>
    <t>SMBMN205</t>
  </si>
  <si>
    <t>1.3.2.1</t>
  </si>
  <si>
    <t>Neuroprotection and therapeutic approaches</t>
  </si>
  <si>
    <t>SMUNS210</t>
  </si>
  <si>
    <t>1.3.2.2</t>
  </si>
  <si>
    <t>Clinical neuroscience</t>
  </si>
  <si>
    <t>SMUNS211</t>
  </si>
  <si>
    <t xml:space="preserve">BCC3- Preparing a career plan and knowing about research careers </t>
  </si>
  <si>
    <t>SMBMN206</t>
  </si>
  <si>
    <t>Economy and entrepreneurship</t>
  </si>
  <si>
    <t>SMUNS212</t>
  </si>
  <si>
    <t>Regulations, law and bioethics</t>
  </si>
  <si>
    <t>SMUNS213</t>
  </si>
  <si>
    <t>AU &amp; UTM</t>
  </si>
  <si>
    <t>Introduction to programming, data processing and statistics</t>
  </si>
  <si>
    <t>SMUNS214</t>
  </si>
  <si>
    <t>UniCA et Unistra</t>
  </si>
  <si>
    <t>2.4</t>
  </si>
  <si>
    <t>Winter school conferences</t>
  </si>
  <si>
    <t>SMUNS215</t>
  </si>
  <si>
    <t>4 idex</t>
  </si>
  <si>
    <t>Winter school organisée alternativement par chaque Université</t>
  </si>
  <si>
    <t>3</t>
  </si>
  <si>
    <t>BCC4- Implementing a laboratory-based research project</t>
  </si>
  <si>
    <t>SMBMN207</t>
  </si>
  <si>
    <t>Elaboration of a research project</t>
  </si>
  <si>
    <t>SMUNS216</t>
  </si>
  <si>
    <t>Research report</t>
  </si>
  <si>
    <t>SMUNS217</t>
  </si>
  <si>
    <t>SMUNS218</t>
  </si>
  <si>
    <t>CT en 2 sujets d'examen</t>
  </si>
  <si>
    <t>Compensation uniquement entre UE d'un même bloc</t>
  </si>
  <si>
    <t>NON</t>
  </si>
  <si>
    <t>Evaluation sous forme d'une fiche de suivi des conférences, sous forme de questionnaire portant sur les conférences présentées lors de la winter school. Résultats attendus : Acquis/Echec</t>
  </si>
  <si>
    <t>30 min</t>
  </si>
  <si>
    <t xml:space="preserve">Présentation d'un rapport rédactionnel bibliographique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</si>
</sst>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  <charset val="1"/>
    </font>
    <font>
      <sz val="8"/>
      <name val="Calibri"/>
      <family val="2"/>
      <scheme val="minor"/>
    </font>
    <font>
      <sz val="11"/>
      <color theme="1"/>
      <name val="Apex New Book"/>
      <family val="3"/>
    </font>
    <font>
      <sz val="14"/>
      <color theme="1"/>
      <name val="Apex New Book"/>
      <family val="3"/>
    </font>
    <font>
      <b/>
      <sz val="11"/>
      <color theme="0"/>
      <name val="Apex New Book"/>
      <family val="3"/>
    </font>
    <font>
      <strike/>
      <sz val="11"/>
      <color theme="1"/>
      <name val="Apex New Book"/>
      <family val="3"/>
    </font>
    <font>
      <sz val="11"/>
      <name val="Apex New Book"/>
      <family val="3"/>
    </font>
    <font>
      <sz val="11"/>
      <color rgb="FF000000"/>
      <name val="Apex New Book"/>
      <family val="3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92B0"/>
        <bgColor indexed="64"/>
      </patternFill>
    </fill>
    <fill>
      <patternFill patternType="solid">
        <fgColor rgb="FF0092B0"/>
        <bgColor rgb="FF000000"/>
      </patternFill>
    </fill>
    <fill>
      <patternFill patternType="solid">
        <fgColor rgb="FF007EA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11" fillId="8" borderId="1" xfId="0" applyFont="1" applyFill="1" applyBorder="1" applyAlignment="1" applyProtection="1">
      <alignment horizontal="center" vertical="center" wrapText="1"/>
      <protection locked="0"/>
    </xf>
    <xf numFmtId="0" fontId="9" fillId="9" borderId="1" xfId="0" applyFont="1" applyFill="1" applyBorder="1" applyAlignment="1" applyProtection="1">
      <alignment horizontal="center" vertical="center" wrapText="1"/>
      <protection locked="0"/>
    </xf>
    <xf numFmtId="0" fontId="8" fillId="9" borderId="1" xfId="0" applyFont="1" applyFill="1" applyBorder="1" applyAlignment="1" applyProtection="1">
      <alignment horizontal="left" vertical="center"/>
      <protection locked="0"/>
    </xf>
    <xf numFmtId="0" fontId="8" fillId="9" borderId="1" xfId="0" applyFont="1" applyFill="1" applyBorder="1" applyAlignment="1" applyProtection="1">
      <alignment horizontal="center" vertical="center" wrapText="1"/>
      <protection locked="0"/>
    </xf>
    <xf numFmtId="0" fontId="8" fillId="9" borderId="1" xfId="0" applyFont="1" applyFill="1" applyBorder="1" applyAlignment="1" applyProtection="1">
      <alignment horizontal="center" vertical="center"/>
      <protection locked="0"/>
    </xf>
    <xf numFmtId="0" fontId="11" fillId="8" borderId="1" xfId="0" applyFont="1" applyFill="1" applyBorder="1" applyAlignment="1" applyProtection="1">
      <alignment horizontal="center" vertical="center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0" fontId="0" fillId="12" borderId="0" xfId="0" applyFill="1" applyProtection="1">
      <protection locked="0"/>
    </xf>
    <xf numFmtId="0" fontId="0" fillId="12" borderId="1" xfId="0" applyFill="1" applyBorder="1" applyAlignment="1" applyProtection="1">
      <alignment horizontal="center" vertical="center" wrapText="1"/>
      <protection locked="0"/>
    </xf>
    <xf numFmtId="1" fontId="0" fillId="12" borderId="1" xfId="0" applyNumberFormat="1" applyFill="1" applyBorder="1" applyAlignment="1" applyProtection="1">
      <alignment horizontal="center" vertical="center" wrapText="1"/>
      <protection locked="0"/>
    </xf>
    <xf numFmtId="0" fontId="6" fillId="12" borderId="1" xfId="0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0" fillId="0" borderId="0" xfId="0" applyNumberFormat="1" applyProtection="1">
      <protection locked="0"/>
    </xf>
    <xf numFmtId="1" fontId="0" fillId="0" borderId="11" xfId="0" applyNumberFormat="1" applyBorder="1" applyProtection="1"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14" fillId="11" borderId="0" xfId="0" applyFont="1" applyFill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1" fontId="14" fillId="0" borderId="0" xfId="0" applyNumberFormat="1" applyFont="1" applyProtection="1">
      <protection locked="0"/>
    </xf>
    <xf numFmtId="0" fontId="14" fillId="11" borderId="0" xfId="0" applyFont="1" applyFill="1" applyProtection="1">
      <protection locked="0"/>
    </xf>
    <xf numFmtId="0" fontId="14" fillId="0" borderId="0" xfId="0" applyFont="1"/>
    <xf numFmtId="0" fontId="14" fillId="0" borderId="11" xfId="0" applyFont="1" applyBorder="1" applyProtection="1">
      <protection locked="0"/>
    </xf>
    <xf numFmtId="0" fontId="14" fillId="3" borderId="14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6" fillId="7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11" borderId="1" xfId="0" applyFont="1" applyFill="1" applyBorder="1" applyAlignment="1" applyProtection="1">
      <alignment horizontal="center" vertical="center" wrapText="1"/>
      <protection locked="0"/>
    </xf>
    <xf numFmtId="1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4" fillId="11" borderId="1" xfId="0" applyFont="1" applyFill="1" applyBorder="1" applyAlignment="1" applyProtection="1">
      <alignment horizontal="left" vertical="center" wrapText="1"/>
      <protection locked="0"/>
    </xf>
    <xf numFmtId="0" fontId="14" fillId="4" borderId="1" xfId="0" applyFont="1" applyFill="1" applyBorder="1" applyAlignment="1" applyProtection="1">
      <alignment horizontal="left" vertical="center" wrapText="1"/>
      <protection locked="0"/>
    </xf>
    <xf numFmtId="1" fontId="14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8" fillId="11" borderId="17" xfId="0" applyFont="1" applyFill="1" applyBorder="1" applyAlignment="1">
      <alignment horizontal="left" vertical="center"/>
    </xf>
    <xf numFmtId="0" fontId="14" fillId="4" borderId="1" xfId="0" applyFont="1" applyFill="1" applyBorder="1" applyAlignment="1" applyProtection="1">
      <alignment horizontal="left" vertical="center"/>
      <protection locked="0"/>
    </xf>
    <xf numFmtId="0" fontId="19" fillId="0" borderId="0" xfId="0" applyFont="1"/>
    <xf numFmtId="0" fontId="14" fillId="0" borderId="1" xfId="0" applyFont="1" applyBorder="1" applyAlignment="1" applyProtection="1">
      <alignment horizontal="left" vertical="center"/>
      <protection locked="0"/>
    </xf>
    <xf numFmtId="0" fontId="15" fillId="10" borderId="1" xfId="0" applyFont="1" applyFill="1" applyBorder="1" applyAlignment="1" applyProtection="1">
      <alignment horizontal="center" vertical="center" wrapText="1"/>
      <protection locked="0"/>
    </xf>
    <xf numFmtId="0" fontId="14" fillId="10" borderId="1" xfId="0" applyFont="1" applyFill="1" applyBorder="1" applyAlignment="1" applyProtection="1">
      <alignment horizontal="center" vertical="center" wrapText="1"/>
      <protection locked="0"/>
    </xf>
    <xf numFmtId="0" fontId="14" fillId="10" borderId="1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wrapText="1"/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14" fillId="0" borderId="1" xfId="0" applyFont="1" applyBorder="1" applyAlignment="1" applyProtection="1">
      <alignment horizontal="center" wrapText="1"/>
      <protection locked="0"/>
    </xf>
    <xf numFmtId="0" fontId="14" fillId="0" borderId="1" xfId="0" applyFont="1" applyBorder="1" applyAlignment="1" applyProtection="1">
      <alignment wrapText="1"/>
      <protection locked="0"/>
    </xf>
    <xf numFmtId="0" fontId="14" fillId="11" borderId="1" xfId="0" applyFont="1" applyFill="1" applyBorder="1" applyAlignment="1" applyProtection="1">
      <alignment wrapText="1"/>
      <protection locked="0"/>
    </xf>
    <xf numFmtId="0" fontId="14" fillId="0" borderId="0" xfId="0" applyFont="1" applyAlignment="1" applyProtection="1">
      <alignment horizontal="center"/>
      <protection locked="0"/>
    </xf>
    <xf numFmtId="164" fontId="14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" fontId="14" fillId="0" borderId="11" xfId="0" applyNumberFormat="1" applyFont="1" applyBorder="1" applyProtection="1">
      <protection locked="0"/>
    </xf>
    <xf numFmtId="0" fontId="1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0" fillId="7" borderId="13" xfId="0" applyFont="1" applyFill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>
      <alignment vertical="center"/>
    </xf>
    <xf numFmtId="0" fontId="0" fillId="4" borderId="0" xfId="0" applyFill="1" applyAlignment="1" applyProtection="1">
      <alignment horizontal="left" vertical="center"/>
      <protection locked="0"/>
    </xf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readingOrder="1"/>
      <protection locked="0"/>
    </xf>
    <xf numFmtId="164" fontId="0" fillId="3" borderId="0" xfId="0" applyNumberFormat="1" applyFill="1" applyAlignment="1">
      <alignment horizontal="center" vertical="center"/>
    </xf>
    <xf numFmtId="164" fontId="14" fillId="3" borderId="0" xfId="0" applyNumberFormat="1" applyFont="1" applyFill="1" applyAlignment="1">
      <alignment horizontal="center" vertical="center"/>
    </xf>
    <xf numFmtId="1" fontId="14" fillId="0" borderId="0" xfId="0" applyNumberFormat="1" applyFont="1" applyAlignment="1" applyProtection="1">
      <alignment horizontal="center" vertical="center" wrapText="1"/>
      <protection locked="0"/>
    </xf>
    <xf numFmtId="1" fontId="0" fillId="13" borderId="0" xfId="0" applyNumberForma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164" fontId="15" fillId="3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15" fillId="3" borderId="5" xfId="0" applyNumberFormat="1" applyFont="1" applyFill="1" applyBorder="1" applyAlignment="1">
      <alignment horizontal="center" vertical="center"/>
    </xf>
    <xf numFmtId="164" fontId="15" fillId="3" borderId="9" xfId="0" applyNumberFormat="1" applyFont="1" applyFill="1" applyBorder="1" applyAlignment="1">
      <alignment horizontal="center" vertical="center"/>
    </xf>
    <xf numFmtId="164" fontId="15" fillId="3" borderId="12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477"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colors>
    <mruColors>
      <color rgb="FF0092B0"/>
      <color rgb="FF007E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17</xdr:col>
      <xdr:colOff>616512</xdr:colOff>
      <xdr:row>4</xdr:row>
      <xdr:rowOff>150503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2869002</xdr:colOff>
      <xdr:row>0</xdr:row>
      <xdr:rowOff>56029</xdr:rowOff>
    </xdr:from>
    <xdr:to>
      <xdr:col>7</xdr:col>
      <xdr:colOff>828149</xdr:colOff>
      <xdr:row>4</xdr:row>
      <xdr:rowOff>160754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0752" y="56029"/>
          <a:ext cx="7525422" cy="803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P92"/>
  <sheetViews>
    <sheetView topLeftCell="D12" zoomScale="85" zoomScaleNormal="85" workbookViewId="0">
      <selection activeCell="B43" sqref="B43"/>
    </sheetView>
  </sheetViews>
  <sheetFormatPr baseColWidth="10" defaultColWidth="11.42578125" defaultRowHeight="15" x14ac:dyDescent="0.2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4.28515625" customWidth="1"/>
    <col min="7" max="7" width="29.28515625" customWidth="1"/>
    <col min="8" max="8" width="25.42578125" customWidth="1"/>
    <col min="9" max="9" width="57.42578125" bestFit="1" customWidth="1"/>
    <col min="10" max="11" width="57.42578125" customWidth="1"/>
    <col min="12" max="12" width="58.85546875" customWidth="1"/>
    <col min="15" max="15" width="98.5703125" bestFit="1" customWidth="1"/>
    <col min="16" max="16" width="16" bestFit="1" customWidth="1"/>
  </cols>
  <sheetData>
    <row r="1" spans="1:16" x14ac:dyDescent="0.25">
      <c r="A1" s="16" t="s">
        <v>0</v>
      </c>
      <c r="B1" s="1" t="s">
        <v>1</v>
      </c>
      <c r="C1" s="16" t="s">
        <v>2</v>
      </c>
      <c r="D1" s="1" t="s">
        <v>3</v>
      </c>
      <c r="E1" s="16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 x14ac:dyDescent="0.25">
      <c r="A2" s="16" t="s">
        <v>9</v>
      </c>
      <c r="B2" s="1" t="s">
        <v>10</v>
      </c>
      <c r="C2" s="16" t="s">
        <v>11</v>
      </c>
      <c r="D2" s="1" t="s">
        <v>12</v>
      </c>
      <c r="E2" s="16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 x14ac:dyDescent="0.25">
      <c r="A3" s="16" t="s">
        <v>18</v>
      </c>
      <c r="B3" s="1" t="s">
        <v>19</v>
      </c>
      <c r="C3" s="16" t="s">
        <v>20</v>
      </c>
      <c r="D3" s="1" t="s">
        <v>21</v>
      </c>
      <c r="E3" s="16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 x14ac:dyDescent="0.25">
      <c r="A4" s="16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 x14ac:dyDescent="0.25">
      <c r="B5" s="1" t="s">
        <v>34</v>
      </c>
      <c r="D5" s="1" t="s">
        <v>35</v>
      </c>
      <c r="O5" s="1" t="s">
        <v>36</v>
      </c>
      <c r="P5" s="1" t="s">
        <v>37</v>
      </c>
    </row>
    <row r="6" spans="1:16" x14ac:dyDescent="0.25">
      <c r="B6" s="1" t="s">
        <v>38</v>
      </c>
      <c r="D6" s="1" t="s">
        <v>39</v>
      </c>
      <c r="O6" s="1" t="s">
        <v>36</v>
      </c>
      <c r="P6" s="1" t="s">
        <v>40</v>
      </c>
    </row>
    <row r="7" spans="1:16" x14ac:dyDescent="0.25">
      <c r="O7" s="1" t="s">
        <v>41</v>
      </c>
      <c r="P7" s="1" t="s">
        <v>42</v>
      </c>
    </row>
    <row r="8" spans="1:16" x14ac:dyDescent="0.25">
      <c r="O8" s="1" t="s">
        <v>43</v>
      </c>
      <c r="P8" s="1" t="s">
        <v>44</v>
      </c>
    </row>
    <row r="9" spans="1:16" x14ac:dyDescent="0.25">
      <c r="O9" s="1" t="s">
        <v>45</v>
      </c>
      <c r="P9" s="1" t="s">
        <v>46</v>
      </c>
    </row>
    <row r="10" spans="1:16" x14ac:dyDescent="0.25">
      <c r="O10" s="1" t="s">
        <v>47</v>
      </c>
      <c r="P10" s="1" t="s">
        <v>48</v>
      </c>
    </row>
    <row r="11" spans="1:16" x14ac:dyDescent="0.25">
      <c r="A11" s="1" t="s">
        <v>49</v>
      </c>
      <c r="B11" s="1" t="s">
        <v>50</v>
      </c>
      <c r="C11" s="1" t="s">
        <v>51</v>
      </c>
      <c r="D11" s="16" t="s">
        <v>52</v>
      </c>
      <c r="E11" s="16" t="s">
        <v>53</v>
      </c>
      <c r="F11" s="1" t="s">
        <v>54</v>
      </c>
      <c r="G11" s="24" t="s">
        <v>55</v>
      </c>
      <c r="H11" s="24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 x14ac:dyDescent="0.25">
      <c r="A12" s="1" t="s">
        <v>63</v>
      </c>
      <c r="B12" s="16" t="s">
        <v>64</v>
      </c>
      <c r="C12" s="16" t="s">
        <v>65</v>
      </c>
      <c r="D12" s="16" t="s">
        <v>66</v>
      </c>
      <c r="E12" s="16" t="s">
        <v>43</v>
      </c>
      <c r="F12" s="1" t="s">
        <v>67</v>
      </c>
      <c r="G12" s="24" t="s">
        <v>68</v>
      </c>
      <c r="H12" s="24" t="s">
        <v>69</v>
      </c>
      <c r="I12" s="16" t="s">
        <v>69</v>
      </c>
      <c r="J12" s="1" t="s">
        <v>70</v>
      </c>
      <c r="K12" s="16" t="s">
        <v>32</v>
      </c>
      <c r="L12" s="1" t="s">
        <v>16</v>
      </c>
      <c r="O12" s="1" t="s">
        <v>65</v>
      </c>
      <c r="P12" s="1" t="s">
        <v>71</v>
      </c>
    </row>
    <row r="13" spans="1:16" x14ac:dyDescent="0.25">
      <c r="A13" s="1" t="s">
        <v>72</v>
      </c>
      <c r="B13" s="16" t="s">
        <v>73</v>
      </c>
      <c r="C13" s="1" t="s">
        <v>74</v>
      </c>
      <c r="E13" s="16" t="s">
        <v>45</v>
      </c>
      <c r="F13" s="1" t="s">
        <v>75</v>
      </c>
      <c r="G13" s="24" t="s">
        <v>76</v>
      </c>
      <c r="H13" s="24" t="s">
        <v>77</v>
      </c>
      <c r="I13" s="16" t="s">
        <v>78</v>
      </c>
      <c r="J13" s="1" t="s">
        <v>79</v>
      </c>
      <c r="L13" s="1" t="s">
        <v>25</v>
      </c>
      <c r="O13" s="1" t="s">
        <v>65</v>
      </c>
      <c r="P13" s="1" t="s">
        <v>80</v>
      </c>
    </row>
    <row r="14" spans="1:16" x14ac:dyDescent="0.25">
      <c r="A14" s="1" t="s">
        <v>81</v>
      </c>
      <c r="B14" s="16" t="s">
        <v>82</v>
      </c>
      <c r="C14" s="1" t="s">
        <v>83</v>
      </c>
      <c r="E14" s="16" t="s">
        <v>47</v>
      </c>
      <c r="F14" s="1" t="s">
        <v>84</v>
      </c>
      <c r="G14" s="1" t="s">
        <v>85</v>
      </c>
      <c r="I14" s="16" t="s">
        <v>86</v>
      </c>
      <c r="J14" s="1" t="s">
        <v>87</v>
      </c>
      <c r="L14" s="1" t="s">
        <v>88</v>
      </c>
      <c r="O14" s="1" t="s">
        <v>74</v>
      </c>
      <c r="P14" s="1" t="s">
        <v>89</v>
      </c>
    </row>
    <row r="15" spans="1:16" x14ac:dyDescent="0.25">
      <c r="A15" s="1" t="s">
        <v>90</v>
      </c>
      <c r="B15" s="16" t="s">
        <v>91</v>
      </c>
      <c r="C15" s="1" t="s">
        <v>92</v>
      </c>
      <c r="E15" s="16" t="s">
        <v>61</v>
      </c>
      <c r="F15" s="1" t="s">
        <v>93</v>
      </c>
      <c r="G15" s="1" t="s">
        <v>94</v>
      </c>
      <c r="J15" s="1" t="s">
        <v>77</v>
      </c>
      <c r="L15" s="1" t="s">
        <v>36</v>
      </c>
      <c r="O15" s="1" t="s">
        <v>83</v>
      </c>
      <c r="P15" s="1" t="s">
        <v>95</v>
      </c>
    </row>
    <row r="16" spans="1:16" x14ac:dyDescent="0.25">
      <c r="A16" s="1" t="s">
        <v>96</v>
      </c>
      <c r="C16" s="1" t="s">
        <v>97</v>
      </c>
      <c r="E16" s="16" t="s">
        <v>65</v>
      </c>
      <c r="F16" s="1" t="s">
        <v>98</v>
      </c>
      <c r="J16" s="1" t="s">
        <v>99</v>
      </c>
      <c r="L16" s="1" t="s">
        <v>100</v>
      </c>
      <c r="O16" s="1" t="s">
        <v>92</v>
      </c>
      <c r="P16" s="1" t="s">
        <v>101</v>
      </c>
    </row>
    <row r="17" spans="1:16" x14ac:dyDescent="0.25">
      <c r="A17" s="1" t="s">
        <v>102</v>
      </c>
      <c r="C17" s="1" t="s">
        <v>103</v>
      </c>
      <c r="E17" s="16" t="s">
        <v>104</v>
      </c>
      <c r="F17" s="1" t="s">
        <v>105</v>
      </c>
      <c r="J17" s="1" t="s">
        <v>106</v>
      </c>
      <c r="O17" s="1" t="s">
        <v>97</v>
      </c>
      <c r="P17" s="1" t="s">
        <v>107</v>
      </c>
    </row>
    <row r="18" spans="1:16" x14ac:dyDescent="0.25">
      <c r="C18" s="1" t="s">
        <v>108</v>
      </c>
      <c r="E18" s="16" t="s">
        <v>43</v>
      </c>
      <c r="F18" s="1" t="s">
        <v>94</v>
      </c>
      <c r="O18" s="1" t="s">
        <v>103</v>
      </c>
      <c r="P18" s="1" t="s">
        <v>109</v>
      </c>
    </row>
    <row r="19" spans="1:16" x14ac:dyDescent="0.25">
      <c r="E19" s="16" t="s">
        <v>41</v>
      </c>
      <c r="F19" s="1" t="s">
        <v>110</v>
      </c>
      <c r="O19" s="1" t="s">
        <v>104</v>
      </c>
      <c r="P19" s="1" t="s">
        <v>111</v>
      </c>
    </row>
    <row r="20" spans="1:16" x14ac:dyDescent="0.25">
      <c r="O20" s="1" t="s">
        <v>108</v>
      </c>
      <c r="P20" s="1" t="s">
        <v>112</v>
      </c>
    </row>
    <row r="21" spans="1:16" x14ac:dyDescent="0.25">
      <c r="O21" s="1" t="s">
        <v>63</v>
      </c>
      <c r="P21" s="1" t="s">
        <v>113</v>
      </c>
    </row>
    <row r="22" spans="1:16" x14ac:dyDescent="0.25">
      <c r="O22" s="1" t="s">
        <v>72</v>
      </c>
      <c r="P22" s="1" t="s">
        <v>114</v>
      </c>
    </row>
    <row r="23" spans="1:16" x14ac:dyDescent="0.25">
      <c r="O23" s="1" t="s">
        <v>81</v>
      </c>
      <c r="P23" s="1" t="s">
        <v>115</v>
      </c>
    </row>
    <row r="24" spans="1:16" x14ac:dyDescent="0.25">
      <c r="A24" s="1" t="s">
        <v>116</v>
      </c>
      <c r="O24" s="1" t="s">
        <v>90</v>
      </c>
      <c r="P24" s="1" t="s">
        <v>117</v>
      </c>
    </row>
    <row r="25" spans="1:16" x14ac:dyDescent="0.25">
      <c r="A25" s="1" t="s">
        <v>118</v>
      </c>
      <c r="B25" s="1" t="s">
        <v>119</v>
      </c>
      <c r="C25" s="1" t="s">
        <v>120</v>
      </c>
      <c r="D25" s="1" t="s">
        <v>121</v>
      </c>
      <c r="E25" s="1" t="s">
        <v>122</v>
      </c>
      <c r="F25" s="1" t="s">
        <v>123</v>
      </c>
      <c r="G25" s="1" t="s">
        <v>124</v>
      </c>
      <c r="O25" s="1" t="s">
        <v>96</v>
      </c>
      <c r="P25" s="1" t="s">
        <v>125</v>
      </c>
    </row>
    <row r="26" spans="1:16" x14ac:dyDescent="0.25">
      <c r="A26" s="1" t="s">
        <v>126</v>
      </c>
      <c r="B26" s="1" t="s">
        <v>127</v>
      </c>
      <c r="C26" s="1" t="s">
        <v>128</v>
      </c>
      <c r="D26" s="1" t="s">
        <v>129</v>
      </c>
      <c r="E26" s="42" t="s">
        <v>130</v>
      </c>
      <c r="F26" s="1" t="s">
        <v>131</v>
      </c>
      <c r="G26" s="1" t="s">
        <v>132</v>
      </c>
      <c r="O26" s="1" t="s">
        <v>102</v>
      </c>
      <c r="P26" s="1" t="s">
        <v>133</v>
      </c>
    </row>
    <row r="27" spans="1:16" x14ac:dyDescent="0.25">
      <c r="B27" s="1" t="s">
        <v>130</v>
      </c>
      <c r="C27" s="41"/>
      <c r="D27" s="1" t="s">
        <v>130</v>
      </c>
      <c r="E27" s="42" t="s">
        <v>134</v>
      </c>
      <c r="F27" s="1" t="s">
        <v>127</v>
      </c>
      <c r="G27" s="1" t="s">
        <v>135</v>
      </c>
      <c r="O27" s="1" t="s">
        <v>66</v>
      </c>
      <c r="P27" s="1" t="s">
        <v>136</v>
      </c>
    </row>
    <row r="28" spans="1:16" x14ac:dyDescent="0.25">
      <c r="D28" s="1" t="s">
        <v>134</v>
      </c>
      <c r="F28" s="1" t="s">
        <v>126</v>
      </c>
      <c r="G28" s="1" t="s">
        <v>129</v>
      </c>
      <c r="O28" s="1" t="s">
        <v>64</v>
      </c>
      <c r="P28" s="1" t="s">
        <v>137</v>
      </c>
    </row>
    <row r="29" spans="1:16" x14ac:dyDescent="0.25">
      <c r="G29" s="1" t="s">
        <v>134</v>
      </c>
      <c r="O29" s="1" t="s">
        <v>73</v>
      </c>
      <c r="P29" s="1" t="s">
        <v>138</v>
      </c>
    </row>
    <row r="30" spans="1:16" x14ac:dyDescent="0.25">
      <c r="O30" s="1" t="s">
        <v>82</v>
      </c>
      <c r="P30" s="1" t="s">
        <v>139</v>
      </c>
    </row>
    <row r="31" spans="1:16" x14ac:dyDescent="0.25">
      <c r="O31" s="1" t="s">
        <v>91</v>
      </c>
      <c r="P31" s="1" t="s">
        <v>140</v>
      </c>
    </row>
    <row r="32" spans="1:16" x14ac:dyDescent="0.25">
      <c r="O32" s="1" t="s">
        <v>67</v>
      </c>
      <c r="P32" s="1" t="s">
        <v>141</v>
      </c>
    </row>
    <row r="33" spans="3:16" x14ac:dyDescent="0.25">
      <c r="O33" s="1" t="s">
        <v>75</v>
      </c>
      <c r="P33" s="1" t="s">
        <v>142</v>
      </c>
    </row>
    <row r="34" spans="3:16" x14ac:dyDescent="0.25">
      <c r="O34" s="1" t="s">
        <v>84</v>
      </c>
      <c r="P34" s="1" t="s">
        <v>143</v>
      </c>
    </row>
    <row r="35" spans="3:16" x14ac:dyDescent="0.25">
      <c r="C35" s="26" t="s">
        <v>144</v>
      </c>
      <c r="O35" s="1" t="s">
        <v>85</v>
      </c>
      <c r="P35" s="1" t="s">
        <v>145</v>
      </c>
    </row>
    <row r="36" spans="3:16" x14ac:dyDescent="0.25">
      <c r="C36" s="25" t="s">
        <v>146</v>
      </c>
      <c r="O36" s="1" t="s">
        <v>93</v>
      </c>
      <c r="P36" s="1" t="s">
        <v>147</v>
      </c>
    </row>
    <row r="37" spans="3:16" x14ac:dyDescent="0.25">
      <c r="C37" s="25" t="s">
        <v>148</v>
      </c>
      <c r="O37" s="1" t="s">
        <v>98</v>
      </c>
      <c r="P37" s="1" t="s">
        <v>149</v>
      </c>
    </row>
    <row r="38" spans="3:16" x14ac:dyDescent="0.25">
      <c r="C38" s="25" t="s">
        <v>150</v>
      </c>
      <c r="O38" s="1" t="s">
        <v>105</v>
      </c>
      <c r="P38" s="1" t="s">
        <v>151</v>
      </c>
    </row>
    <row r="39" spans="3:16" x14ac:dyDescent="0.25">
      <c r="C39" s="25" t="s">
        <v>152</v>
      </c>
      <c r="F39" s="40"/>
      <c r="O39" s="1" t="s">
        <v>68</v>
      </c>
      <c r="P39" s="1" t="s">
        <v>153</v>
      </c>
    </row>
    <row r="40" spans="3:16" x14ac:dyDescent="0.25">
      <c r="C40" s="25" t="s">
        <v>154</v>
      </c>
      <c r="O40" s="1" t="s">
        <v>100</v>
      </c>
      <c r="P40" s="1" t="s">
        <v>155</v>
      </c>
    </row>
    <row r="41" spans="3:16" x14ac:dyDescent="0.25">
      <c r="C41" s="25" t="s">
        <v>156</v>
      </c>
      <c r="O41" s="1" t="s">
        <v>76</v>
      </c>
      <c r="P41" s="1" t="s">
        <v>157</v>
      </c>
    </row>
    <row r="42" spans="3:16" x14ac:dyDescent="0.25">
      <c r="C42" s="25" t="s">
        <v>158</v>
      </c>
      <c r="O42" s="1" t="s">
        <v>94</v>
      </c>
      <c r="P42" s="1" t="s">
        <v>159</v>
      </c>
    </row>
    <row r="43" spans="3:16" x14ac:dyDescent="0.25">
      <c r="C43" s="25" t="s">
        <v>160</v>
      </c>
      <c r="O43" s="1" t="s">
        <v>69</v>
      </c>
      <c r="P43" s="1" t="s">
        <v>161</v>
      </c>
    </row>
    <row r="44" spans="3:16" x14ac:dyDescent="0.25">
      <c r="C44" s="25" t="s">
        <v>162</v>
      </c>
      <c r="O44" s="1" t="s">
        <v>69</v>
      </c>
      <c r="P44" s="1" t="s">
        <v>163</v>
      </c>
    </row>
    <row r="45" spans="3:16" x14ac:dyDescent="0.25">
      <c r="C45" s="25" t="s">
        <v>164</v>
      </c>
      <c r="O45" s="1" t="s">
        <v>78</v>
      </c>
      <c r="P45" s="1" t="s">
        <v>165</v>
      </c>
    </row>
    <row r="46" spans="3:16" x14ac:dyDescent="0.25">
      <c r="C46" s="25" t="s">
        <v>166</v>
      </c>
      <c r="O46" s="1" t="s">
        <v>86</v>
      </c>
      <c r="P46" s="1" t="s">
        <v>167</v>
      </c>
    </row>
    <row r="47" spans="3:16" x14ac:dyDescent="0.25">
      <c r="C47" s="25" t="s">
        <v>168</v>
      </c>
      <c r="O47" s="1" t="s">
        <v>70</v>
      </c>
      <c r="P47" s="1" t="s">
        <v>169</v>
      </c>
    </row>
    <row r="48" spans="3:16" x14ac:dyDescent="0.25">
      <c r="C48" s="25" t="s">
        <v>170</v>
      </c>
      <c r="O48" s="1" t="s">
        <v>79</v>
      </c>
      <c r="P48" s="1" t="s">
        <v>171</v>
      </c>
    </row>
    <row r="49" spans="3:16" x14ac:dyDescent="0.25">
      <c r="C49" s="25" t="s">
        <v>172</v>
      </c>
      <c r="O49" s="1" t="s">
        <v>87</v>
      </c>
      <c r="P49" s="1" t="s">
        <v>173</v>
      </c>
    </row>
    <row r="50" spans="3:16" ht="30" x14ac:dyDescent="0.25">
      <c r="C50" s="25" t="s">
        <v>174</v>
      </c>
      <c r="O50" s="1" t="s">
        <v>77</v>
      </c>
      <c r="P50" s="1" t="s">
        <v>175</v>
      </c>
    </row>
    <row r="51" spans="3:16" x14ac:dyDescent="0.25">
      <c r="C51" s="25" t="s">
        <v>176</v>
      </c>
      <c r="O51" s="1" t="s">
        <v>77</v>
      </c>
      <c r="P51" s="1" t="s">
        <v>177</v>
      </c>
    </row>
    <row r="52" spans="3:16" x14ac:dyDescent="0.25">
      <c r="C52" s="25" t="s">
        <v>178</v>
      </c>
      <c r="O52" s="1" t="s">
        <v>99</v>
      </c>
      <c r="P52" s="1" t="s">
        <v>179</v>
      </c>
    </row>
    <row r="53" spans="3:16" ht="45" x14ac:dyDescent="0.25">
      <c r="C53" s="25" t="s">
        <v>180</v>
      </c>
      <c r="O53" s="1" t="s">
        <v>106</v>
      </c>
      <c r="P53" s="1" t="s">
        <v>181</v>
      </c>
    </row>
    <row r="54" spans="3:16" x14ac:dyDescent="0.25">
      <c r="C54" s="25" t="s">
        <v>182</v>
      </c>
      <c r="O54" s="1" t="s">
        <v>88</v>
      </c>
      <c r="P54" s="1" t="s">
        <v>183</v>
      </c>
    </row>
    <row r="55" spans="3:16" x14ac:dyDescent="0.25">
      <c r="C55" s="25" t="s">
        <v>184</v>
      </c>
      <c r="O55" s="1" t="s">
        <v>110</v>
      </c>
      <c r="P55" s="1"/>
    </row>
    <row r="56" spans="3:16" x14ac:dyDescent="0.25">
      <c r="C56" s="25" t="s">
        <v>185</v>
      </c>
    </row>
    <row r="57" spans="3:16" ht="30" x14ac:dyDescent="0.25">
      <c r="C57" s="25" t="s">
        <v>186</v>
      </c>
    </row>
    <row r="58" spans="3:16" x14ac:dyDescent="0.25">
      <c r="C58" s="25" t="s">
        <v>187</v>
      </c>
    </row>
    <row r="59" spans="3:16" x14ac:dyDescent="0.25">
      <c r="C59" s="25" t="s">
        <v>188</v>
      </c>
    </row>
    <row r="60" spans="3:16" x14ac:dyDescent="0.25">
      <c r="C60" s="25" t="s">
        <v>189</v>
      </c>
    </row>
    <row r="61" spans="3:16" x14ac:dyDescent="0.25">
      <c r="C61" s="25" t="s">
        <v>190</v>
      </c>
    </row>
    <row r="62" spans="3:16" x14ac:dyDescent="0.25">
      <c r="C62" s="25" t="s">
        <v>191</v>
      </c>
    </row>
    <row r="63" spans="3:16" x14ac:dyDescent="0.25">
      <c r="C63" s="25" t="s">
        <v>192</v>
      </c>
    </row>
    <row r="64" spans="3:16" x14ac:dyDescent="0.25">
      <c r="C64" s="25" t="s">
        <v>193</v>
      </c>
    </row>
    <row r="65" spans="3:3" x14ac:dyDescent="0.25">
      <c r="C65" s="25" t="s">
        <v>194</v>
      </c>
    </row>
    <row r="66" spans="3:3" x14ac:dyDescent="0.25">
      <c r="C66" s="25" t="s">
        <v>195</v>
      </c>
    </row>
    <row r="67" spans="3:3" x14ac:dyDescent="0.25">
      <c r="C67" s="25" t="s">
        <v>196</v>
      </c>
    </row>
    <row r="68" spans="3:3" x14ac:dyDescent="0.25">
      <c r="C68" s="25" t="s">
        <v>197</v>
      </c>
    </row>
    <row r="69" spans="3:3" x14ac:dyDescent="0.25">
      <c r="C69" s="25" t="s">
        <v>198</v>
      </c>
    </row>
    <row r="70" spans="3:3" x14ac:dyDescent="0.25">
      <c r="C70" s="25" t="s">
        <v>199</v>
      </c>
    </row>
    <row r="71" spans="3:3" x14ac:dyDescent="0.25">
      <c r="C71" s="25" t="s">
        <v>200</v>
      </c>
    </row>
    <row r="72" spans="3:3" x14ac:dyDescent="0.25">
      <c r="C72" s="25" t="s">
        <v>201</v>
      </c>
    </row>
    <row r="73" spans="3:3" x14ac:dyDescent="0.25">
      <c r="C73" s="25" t="s">
        <v>202</v>
      </c>
    </row>
    <row r="74" spans="3:3" x14ac:dyDescent="0.25">
      <c r="C74" s="25" t="s">
        <v>203</v>
      </c>
    </row>
    <row r="75" spans="3:3" x14ac:dyDescent="0.25">
      <c r="C75" s="25" t="s">
        <v>204</v>
      </c>
    </row>
    <row r="76" spans="3:3" x14ac:dyDescent="0.25">
      <c r="C76" s="25" t="s">
        <v>205</v>
      </c>
    </row>
    <row r="77" spans="3:3" x14ac:dyDescent="0.25">
      <c r="C77" s="25" t="s">
        <v>206</v>
      </c>
    </row>
    <row r="78" spans="3:3" x14ac:dyDescent="0.25">
      <c r="C78" s="25" t="s">
        <v>207</v>
      </c>
    </row>
    <row r="79" spans="3:3" x14ac:dyDescent="0.25">
      <c r="C79" s="25" t="s">
        <v>208</v>
      </c>
    </row>
    <row r="80" spans="3:3" x14ac:dyDescent="0.25">
      <c r="C80" s="25" t="s">
        <v>209</v>
      </c>
    </row>
    <row r="81" spans="3:3" x14ac:dyDescent="0.25">
      <c r="C81" s="25" t="s">
        <v>210</v>
      </c>
    </row>
    <row r="82" spans="3:3" x14ac:dyDescent="0.25">
      <c r="C82" s="25" t="s">
        <v>211</v>
      </c>
    </row>
    <row r="83" spans="3:3" x14ac:dyDescent="0.25">
      <c r="C83" s="25" t="s">
        <v>212</v>
      </c>
    </row>
    <row r="84" spans="3:3" x14ac:dyDescent="0.25">
      <c r="C84" s="25" t="s">
        <v>213</v>
      </c>
    </row>
    <row r="85" spans="3:3" x14ac:dyDescent="0.25">
      <c r="C85" s="25" t="s">
        <v>214</v>
      </c>
    </row>
    <row r="86" spans="3:3" x14ac:dyDescent="0.25">
      <c r="C86" s="25" t="s">
        <v>215</v>
      </c>
    </row>
    <row r="87" spans="3:3" x14ac:dyDescent="0.25">
      <c r="C87" s="25" t="s">
        <v>216</v>
      </c>
    </row>
    <row r="88" spans="3:3" x14ac:dyDescent="0.25">
      <c r="C88" s="25" t="s">
        <v>217</v>
      </c>
    </row>
    <row r="89" spans="3:3" x14ac:dyDescent="0.25">
      <c r="C89" s="25" t="s">
        <v>218</v>
      </c>
    </row>
    <row r="90" spans="3:3" x14ac:dyDescent="0.25">
      <c r="C90" s="25" t="s">
        <v>219</v>
      </c>
    </row>
    <row r="91" spans="3:3" x14ac:dyDescent="0.25">
      <c r="C91" s="25" t="s">
        <v>220</v>
      </c>
    </row>
    <row r="92" spans="3:3" x14ac:dyDescent="0.25">
      <c r="C92" s="25" t="s">
        <v>221</v>
      </c>
    </row>
  </sheetData>
  <sheetProtection algorithmName="SHA-512" hashValue="ezC7Enh/5T/mkgw4vFqYZZ+6ovir85SV8Mt233McBlBr0ncfqa8g8DRLZTY3NuPKmiI1spoTtLIpWNbvjotloA==" saltValue="Fo+7+DsrH0lBvBy7rHcWF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D291"/>
  <sheetViews>
    <sheetView zoomScale="85" zoomScaleNormal="85" workbookViewId="0">
      <selection activeCell="U23" sqref="U23"/>
    </sheetView>
  </sheetViews>
  <sheetFormatPr baseColWidth="10" defaultColWidth="11.42578125" defaultRowHeight="15" x14ac:dyDescent="0.25"/>
  <sheetData>
    <row r="1" spans="1:30" x14ac:dyDescent="0.25">
      <c r="A1" s="122" t="s">
        <v>222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AA1" s="123" t="s">
        <v>223</v>
      </c>
      <c r="AB1" s="123"/>
      <c r="AC1" s="123"/>
      <c r="AD1" s="123"/>
    </row>
    <row r="2" spans="1:30" x14ac:dyDescent="0.2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AA2" s="123"/>
      <c r="AB2" s="123"/>
      <c r="AC2" s="123"/>
      <c r="AD2" s="123"/>
    </row>
    <row r="3" spans="1:30" x14ac:dyDescent="0.25">
      <c r="A3" s="123" t="s">
        <v>224</v>
      </c>
      <c r="B3" s="123"/>
      <c r="C3" s="123"/>
      <c r="D3" s="123" t="s">
        <v>225</v>
      </c>
      <c r="E3" s="123"/>
      <c r="F3" s="123"/>
      <c r="G3" s="123" t="s">
        <v>226</v>
      </c>
      <c r="H3" s="123"/>
      <c r="I3" s="123"/>
      <c r="J3" s="123" t="s">
        <v>227</v>
      </c>
      <c r="K3" s="123"/>
      <c r="L3" s="123"/>
      <c r="AA3" s="9" t="s">
        <v>224</v>
      </c>
      <c r="AB3" s="9" t="s">
        <v>225</v>
      </c>
      <c r="AC3" s="9" t="s">
        <v>226</v>
      </c>
      <c r="AD3" s="9" t="s">
        <v>227</v>
      </c>
    </row>
    <row r="4" spans="1:30" x14ac:dyDescent="0.25">
      <c r="A4" s="9" t="s">
        <v>223</v>
      </c>
      <c r="B4" s="9" t="s">
        <v>228</v>
      </c>
      <c r="C4" s="9" t="s">
        <v>229</v>
      </c>
      <c r="D4" s="29" t="s">
        <v>223</v>
      </c>
      <c r="E4" s="29" t="s">
        <v>228</v>
      </c>
      <c r="F4" s="29" t="s">
        <v>229</v>
      </c>
      <c r="G4" s="29" t="s">
        <v>223</v>
      </c>
      <c r="H4" s="29" t="s">
        <v>228</v>
      </c>
      <c r="I4" s="29" t="s">
        <v>229</v>
      </c>
      <c r="J4" s="29" t="s">
        <v>223</v>
      </c>
      <c r="K4" s="29" t="s">
        <v>228</v>
      </c>
      <c r="L4" s="29" t="s">
        <v>229</v>
      </c>
      <c r="AA4" s="9">
        <f>'M1 MAQUETTE (ANNUEL)'!I19*1.5</f>
        <v>0</v>
      </c>
      <c r="AB4" s="9" t="e">
        <f>#REF!*1.5</f>
        <v>#REF!</v>
      </c>
      <c r="AC4" s="9">
        <f>'M2 MAQUETTE (ANNUEL)'!I19*1.5</f>
        <v>0</v>
      </c>
      <c r="AD4" s="9" t="e">
        <f>#REF!*1.5</f>
        <v>#REF!</v>
      </c>
    </row>
    <row r="5" spans="1:30" x14ac:dyDescent="0.25">
      <c r="A5" s="9">
        <f>SUM(AA4:AA291)</f>
        <v>216</v>
      </c>
      <c r="B5" s="9">
        <f>SUM('M1 MAQUETTE (ANNUEL)'!L19:L312)</f>
        <v>310</v>
      </c>
      <c r="C5" s="9">
        <f>SUM('M1 MAQUETTE (ANNUEL)'!O19:O312)</f>
        <v>0</v>
      </c>
      <c r="D5" s="9" t="e">
        <f>SUM(AB4:AB291)</f>
        <v>#REF!</v>
      </c>
      <c r="E5" s="9" t="e">
        <f>SUM(#REF!)</f>
        <v>#REF!</v>
      </c>
      <c r="F5" s="9" t="e">
        <f>SUM(#REF!)</f>
        <v>#REF!</v>
      </c>
      <c r="G5" s="9" t="e">
        <f>SUM(AC4:AC291)</f>
        <v>#REF!</v>
      </c>
      <c r="H5" s="9">
        <f>SUM('M2 MAQUETTE (ANNUEL)'!I19:L299)</f>
        <v>1148</v>
      </c>
      <c r="I5" s="9">
        <f>SUM('M2 MAQUETTE (ANNUEL)'!O19:O299)</f>
        <v>0</v>
      </c>
      <c r="J5" s="9" t="e">
        <f>SUM(AD4:AD291)</f>
        <v>#REF!</v>
      </c>
      <c r="K5" s="9" t="e">
        <f>SUM(#REF!)</f>
        <v>#REF!</v>
      </c>
      <c r="L5" s="9" t="e">
        <f>SUM(#REF!)</f>
        <v>#REF!</v>
      </c>
      <c r="AA5" s="9">
        <f>'M1 MAQUETTE (ANNUEL)'!I20*1.5</f>
        <v>36</v>
      </c>
      <c r="AB5" s="9" t="e">
        <f>#REF!*1.5</f>
        <v>#REF!</v>
      </c>
      <c r="AC5" s="9">
        <f>'M2 MAQUETTE (ANNUEL)'!I42*1.5</f>
        <v>0</v>
      </c>
      <c r="AD5" s="9" t="e">
        <f>#REF!*1.5</f>
        <v>#REF!</v>
      </c>
    </row>
    <row r="6" spans="1:30" x14ac:dyDescent="0.25">
      <c r="A6" s="123" t="s">
        <v>230</v>
      </c>
      <c r="B6" s="123"/>
      <c r="C6" s="123"/>
      <c r="D6" s="123" t="s">
        <v>230</v>
      </c>
      <c r="E6" s="123"/>
      <c r="F6" s="123"/>
      <c r="G6" s="123" t="s">
        <v>230</v>
      </c>
      <c r="H6" s="123"/>
      <c r="I6" s="123"/>
      <c r="J6" s="123" t="s">
        <v>230</v>
      </c>
      <c r="K6" s="123"/>
      <c r="L6" s="123"/>
      <c r="AA6" s="9">
        <f>'M1 MAQUETTE (ANNUEL)'!I21*1.5</f>
        <v>36</v>
      </c>
      <c r="AB6" s="9" t="e">
        <f>#REF!*1.5</f>
        <v>#REF!</v>
      </c>
      <c r="AC6" s="9">
        <f>'M2 MAQUETTE (ANNUEL)'!I21*1.5</f>
        <v>0</v>
      </c>
      <c r="AD6" s="9" t="e">
        <f>#REF!*1.5</f>
        <v>#REF!</v>
      </c>
    </row>
    <row r="7" spans="1:30" x14ac:dyDescent="0.25">
      <c r="A7" s="123">
        <f>SUM(A5,B5,C5)</f>
        <v>526</v>
      </c>
      <c r="B7" s="123"/>
      <c r="C7" s="123"/>
      <c r="D7" s="123" t="e">
        <f>SUM(D5,E5,F5)</f>
        <v>#REF!</v>
      </c>
      <c r="E7" s="123"/>
      <c r="F7" s="123"/>
      <c r="G7" s="123" t="e">
        <f>SUM(G5,H5,I5)</f>
        <v>#REF!</v>
      </c>
      <c r="H7" s="123"/>
      <c r="I7" s="123"/>
      <c r="J7" s="123" t="e">
        <f>SUM(J5,K5,L5)</f>
        <v>#REF!</v>
      </c>
      <c r="K7" s="123"/>
      <c r="L7" s="123"/>
      <c r="AA7" s="9">
        <f>'M1 MAQUETTE (ANNUEL)'!I22*1.5</f>
        <v>36</v>
      </c>
      <c r="AB7" s="9" t="e">
        <f>#REF!*1.5</f>
        <v>#REF!</v>
      </c>
      <c r="AC7" s="9">
        <f>'M2 MAQUETTE (ANNUEL)'!I22*1.5</f>
        <v>0</v>
      </c>
      <c r="AD7" s="9" t="e">
        <f>#REF!*1.5</f>
        <v>#REF!</v>
      </c>
    </row>
    <row r="8" spans="1:30" x14ac:dyDescent="0.25">
      <c r="A8" s="124" t="s">
        <v>230</v>
      </c>
      <c r="B8" s="125"/>
      <c r="C8" s="125"/>
      <c r="D8" s="125"/>
      <c r="E8" s="125"/>
      <c r="F8" s="126"/>
      <c r="G8" s="124" t="s">
        <v>230</v>
      </c>
      <c r="H8" s="125"/>
      <c r="I8" s="125"/>
      <c r="J8" s="125"/>
      <c r="K8" s="125"/>
      <c r="L8" s="126"/>
      <c r="AA8" s="9">
        <f>'M1 MAQUETTE (ANNUEL)'!I25*1.5</f>
        <v>0</v>
      </c>
      <c r="AB8" s="9" t="e">
        <f>#REF!*1.5</f>
        <v>#REF!</v>
      </c>
      <c r="AC8" s="9">
        <f>'M2 MAQUETTE (ANNUEL)'!I23*1.5</f>
        <v>36</v>
      </c>
      <c r="AD8" s="9" t="e">
        <f>#REF!*1.5</f>
        <v>#REF!</v>
      </c>
    </row>
    <row r="9" spans="1:30" x14ac:dyDescent="0.25">
      <c r="A9" s="127"/>
      <c r="B9" s="128"/>
      <c r="C9" s="128"/>
      <c r="D9" s="128"/>
      <c r="E9" s="128"/>
      <c r="F9" s="129"/>
      <c r="G9" s="127"/>
      <c r="H9" s="128"/>
      <c r="I9" s="128"/>
      <c r="J9" s="128"/>
      <c r="K9" s="128"/>
      <c r="L9" s="129"/>
      <c r="AA9" s="9">
        <f>'M1 MAQUETTE (ANNUEL)'!I26*1.5</f>
        <v>18</v>
      </c>
      <c r="AB9" s="9" t="e">
        <f>#REF!*1.5</f>
        <v>#REF!</v>
      </c>
      <c r="AC9" s="9">
        <f>'M2 MAQUETTE (ANNUEL)'!I24*1.5</f>
        <v>18</v>
      </c>
      <c r="AD9" s="9" t="e">
        <f>#REF!*1.5</f>
        <v>#REF!</v>
      </c>
    </row>
    <row r="10" spans="1:30" x14ac:dyDescent="0.25">
      <c r="A10" s="124" t="e">
        <f>SUM(A7,D7)</f>
        <v>#REF!</v>
      </c>
      <c r="B10" s="125"/>
      <c r="C10" s="125"/>
      <c r="D10" s="125"/>
      <c r="E10" s="125"/>
      <c r="F10" s="126"/>
      <c r="G10" s="124" t="e">
        <f>SUM(G7,J7)</f>
        <v>#REF!</v>
      </c>
      <c r="H10" s="125"/>
      <c r="I10" s="125"/>
      <c r="J10" s="125"/>
      <c r="K10" s="125"/>
      <c r="L10" s="126"/>
      <c r="AA10" s="9">
        <f>'M1 MAQUETTE (ANNUEL)'!I27*1.5</f>
        <v>18</v>
      </c>
      <c r="AB10" s="9" t="e">
        <f>#REF!*1.5</f>
        <v>#REF!</v>
      </c>
      <c r="AC10" s="9">
        <f>'M2 MAQUETTE (ANNUEL)'!I25*1.5</f>
        <v>0</v>
      </c>
      <c r="AD10" s="9" t="e">
        <f>#REF!*1.5</f>
        <v>#REF!</v>
      </c>
    </row>
    <row r="11" spans="1:30" x14ac:dyDescent="0.25">
      <c r="A11" s="127"/>
      <c r="B11" s="128"/>
      <c r="C11" s="128"/>
      <c r="D11" s="128"/>
      <c r="E11" s="128"/>
      <c r="F11" s="129"/>
      <c r="G11" s="127"/>
      <c r="H11" s="128"/>
      <c r="I11" s="128"/>
      <c r="J11" s="128"/>
      <c r="K11" s="128"/>
      <c r="L11" s="129"/>
      <c r="AA11" s="9">
        <f>'M1 MAQUETTE (ANNUEL)'!I37*1.5</f>
        <v>0</v>
      </c>
      <c r="AB11" s="9" t="e">
        <f>#REF!*1.5</f>
        <v>#REF!</v>
      </c>
      <c r="AC11" s="9">
        <f>'M2 MAQUETTE (ANNUEL)'!I26*1.5</f>
        <v>36</v>
      </c>
      <c r="AD11" s="9" t="e">
        <f>#REF!*1.5</f>
        <v>#REF!</v>
      </c>
    </row>
    <row r="12" spans="1:30" x14ac:dyDescent="0.25">
      <c r="AA12" s="9">
        <f>'M1 MAQUETTE (ANNUEL)'!I38*1.5</f>
        <v>18</v>
      </c>
      <c r="AB12" s="9" t="e">
        <f>#REF!*1.5</f>
        <v>#REF!</v>
      </c>
      <c r="AC12" s="9">
        <f>'M2 MAQUETTE (ANNUEL)'!I27*1.5</f>
        <v>36</v>
      </c>
      <c r="AD12" s="9" t="e">
        <f>#REF!*1.5</f>
        <v>#REF!</v>
      </c>
    </row>
    <row r="13" spans="1:30" x14ac:dyDescent="0.25">
      <c r="AA13" s="9">
        <f>'M1 MAQUETTE (ANNUEL)'!I39*1.5</f>
        <v>18</v>
      </c>
      <c r="AB13" s="9" t="e">
        <f>#REF!*1.5</f>
        <v>#REF!</v>
      </c>
      <c r="AC13" s="9">
        <f>'M2 MAQUETTE (ANNUEL)'!I28*1.5</f>
        <v>0</v>
      </c>
      <c r="AD13" s="9" t="e">
        <f>#REF!*1.5</f>
        <v>#REF!</v>
      </c>
    </row>
    <row r="14" spans="1:30" x14ac:dyDescent="0.25">
      <c r="A14" s="130" t="s">
        <v>231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N14" s="131" t="s">
        <v>232</v>
      </c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AA14" s="9">
        <f>'M1 MAQUETTE (ANNUEL)'!I40*1.5</f>
        <v>18</v>
      </c>
      <c r="AB14" s="9" t="e">
        <f>#REF!*1.5</f>
        <v>#REF!</v>
      </c>
      <c r="AC14" s="9">
        <f>'M2 MAQUETTE (ANNUEL)'!I29*1.5</f>
        <v>0</v>
      </c>
      <c r="AD14" s="9" t="e">
        <f>#REF!*1.5</f>
        <v>#REF!</v>
      </c>
    </row>
    <row r="15" spans="1:30" x14ac:dyDescent="0.25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AA15" s="9">
        <f>'M1 MAQUETTE (ANNUEL)'!I41*1.5</f>
        <v>18</v>
      </c>
      <c r="AB15" s="9" t="e">
        <f>#REF!*1.5</f>
        <v>#REF!</v>
      </c>
      <c r="AC15" s="9">
        <f>'M2 MAQUETTE (ANNUEL)'!I30*1.5</f>
        <v>36</v>
      </c>
      <c r="AD15" s="9" t="e">
        <f>#REF!*1.5</f>
        <v>#REF!</v>
      </c>
    </row>
    <row r="16" spans="1:30" x14ac:dyDescent="0.25">
      <c r="A16" s="123" t="s">
        <v>224</v>
      </c>
      <c r="B16" s="123"/>
      <c r="C16" s="123"/>
      <c r="D16" s="132" t="s">
        <v>225</v>
      </c>
      <c r="E16" s="133"/>
      <c r="F16" s="134"/>
      <c r="G16" s="123" t="s">
        <v>226</v>
      </c>
      <c r="H16" s="123"/>
      <c r="I16" s="123"/>
      <c r="J16" s="123" t="s">
        <v>227</v>
      </c>
      <c r="K16" s="123"/>
      <c r="L16" s="123"/>
      <c r="N16" s="123" t="s">
        <v>224</v>
      </c>
      <c r="O16" s="123"/>
      <c r="P16" s="123"/>
      <c r="Q16" s="123" t="s">
        <v>225</v>
      </c>
      <c r="R16" s="123"/>
      <c r="S16" s="123"/>
      <c r="T16" s="123" t="s">
        <v>226</v>
      </c>
      <c r="U16" s="123"/>
      <c r="V16" s="123"/>
      <c r="W16" s="123" t="s">
        <v>227</v>
      </c>
      <c r="X16" s="123"/>
      <c r="Y16" s="123"/>
      <c r="AA16" s="9">
        <f>'M1 MAQUETTE (ANNUEL)'!I42*1.5</f>
        <v>0</v>
      </c>
      <c r="AB16" s="9" t="e">
        <f>#REF!*1.5</f>
        <v>#REF!</v>
      </c>
      <c r="AC16" s="9">
        <f>'M2 MAQUETTE (ANNUEL)'!I31*1.5</f>
        <v>22.5</v>
      </c>
      <c r="AD16" s="9" t="e">
        <f>#REF!*1.5</f>
        <v>#REF!</v>
      </c>
    </row>
    <row r="17" spans="1:30" x14ac:dyDescent="0.25">
      <c r="A17" s="9" t="s">
        <v>223</v>
      </c>
      <c r="B17" s="9" t="s">
        <v>228</v>
      </c>
      <c r="C17" s="9" t="s">
        <v>229</v>
      </c>
      <c r="D17" s="9" t="s">
        <v>223</v>
      </c>
      <c r="E17" s="9" t="s">
        <v>228</v>
      </c>
      <c r="F17" s="9" t="s">
        <v>229</v>
      </c>
      <c r="G17" s="9" t="s">
        <v>223</v>
      </c>
      <c r="H17" s="9" t="s">
        <v>228</v>
      </c>
      <c r="I17" s="9" t="s">
        <v>229</v>
      </c>
      <c r="J17" s="9" t="s">
        <v>223</v>
      </c>
      <c r="K17" s="9" t="s">
        <v>228</v>
      </c>
      <c r="L17" s="9" t="s">
        <v>229</v>
      </c>
      <c r="N17" s="9" t="s">
        <v>223</v>
      </c>
      <c r="O17" s="9" t="s">
        <v>228</v>
      </c>
      <c r="P17" s="9" t="s">
        <v>229</v>
      </c>
      <c r="Q17" s="9" t="s">
        <v>223</v>
      </c>
      <c r="R17" s="9" t="s">
        <v>228</v>
      </c>
      <c r="S17" s="9" t="s">
        <v>229</v>
      </c>
      <c r="T17" s="9" t="s">
        <v>223</v>
      </c>
      <c r="U17" s="9" t="s">
        <v>228</v>
      </c>
      <c r="V17" s="9" t="s">
        <v>229</v>
      </c>
      <c r="W17" s="9" t="s">
        <v>223</v>
      </c>
      <c r="X17" s="9" t="s">
        <v>228</v>
      </c>
      <c r="Y17" s="9" t="s">
        <v>229</v>
      </c>
      <c r="AA17" s="9">
        <f>'M1 MAQUETTE (ANNUEL)'!I44*1.5</f>
        <v>0</v>
      </c>
      <c r="AB17" s="9" t="e">
        <f>#REF!*1.5</f>
        <v>#REF!</v>
      </c>
      <c r="AC17" s="9" t="e">
        <f>'M2 MAQUETTE (ANNUEL)'!#REF!*1.5</f>
        <v>#REF!</v>
      </c>
      <c r="AD17" s="9" t="e">
        <f>#REF!*1.5</f>
        <v>#REF!</v>
      </c>
    </row>
    <row r="18" spans="1:30" x14ac:dyDescent="0.25">
      <c r="A18" s="9">
        <f>A5-N18</f>
        <v>-198</v>
      </c>
      <c r="B18" s="9">
        <f>B5-O18</f>
        <v>80</v>
      </c>
      <c r="C18" s="9">
        <f>C5-P18</f>
        <v>0</v>
      </c>
      <c r="D18" s="9" t="e">
        <f t="shared" ref="D18:K18" si="0">D5-Q18</f>
        <v>#REF!</v>
      </c>
      <c r="E18" s="9" t="e">
        <f t="shared" si="0"/>
        <v>#REF!</v>
      </c>
      <c r="F18" s="9" t="e">
        <f t="shared" si="0"/>
        <v>#REF!</v>
      </c>
      <c r="G18" s="9" t="e">
        <f t="shared" si="0"/>
        <v>#REF!</v>
      </c>
      <c r="H18" s="9">
        <f t="shared" si="0"/>
        <v>938</v>
      </c>
      <c r="I18" s="9">
        <f t="shared" si="0"/>
        <v>0</v>
      </c>
      <c r="J18" s="9" t="e">
        <f t="shared" si="0"/>
        <v>#REF!</v>
      </c>
      <c r="K18" s="9" t="e">
        <f t="shared" si="0"/>
        <v>#REF!</v>
      </c>
      <c r="L18" s="9" t="e">
        <f>L5-Y18</f>
        <v>#REF!</v>
      </c>
      <c r="N18" s="9">
        <f>SUMIF('M1 MAQUETTE (ANNUEL)'!T19:T312,"Portée",'M1 MAQUETTE (ANNUEL)'!I19:I312)*1.5</f>
        <v>414</v>
      </c>
      <c r="O18" s="9">
        <f>SUMIF('M1 MAQUETTE (ANNUEL)'!T19:T312,"Portée",'M1 MAQUETTE (ANNUEL)'!L19:L312)</f>
        <v>230</v>
      </c>
      <c r="P18" s="9">
        <f>SUMIF('M1 MAQUETTE (ANNUEL)'!T19:T312,"Portée",'M1 MAQUETTE (ANNUEL)'!O19:O312)</f>
        <v>0</v>
      </c>
      <c r="Q18" s="9" t="e">
        <f>SUMIF(#REF!,"Portée",#REF!)*1.5</f>
        <v>#REF!</v>
      </c>
      <c r="R18" s="9" t="e">
        <f>SUMIF(#REF!,"Portée",#REF!)</f>
        <v>#REF!</v>
      </c>
      <c r="S18" s="9" t="e">
        <f>SUMIF(#REF!,"Portée",#REF!)</f>
        <v>#REF!</v>
      </c>
      <c r="T18" s="9">
        <f>SUMIF('M2 MAQUETTE (ANNUEL)'!T19:T299,"Portée",'M2 MAQUETTE (ANNUEL)'!I19:I299)*1.5</f>
        <v>382.5</v>
      </c>
      <c r="U18" s="9">
        <f>SUMIF('M2 MAQUETTE (ANNUEL)'!T19:T299,"Portée",'M2 MAQUETTE (ANNUEL)'!L19:L299)</f>
        <v>210</v>
      </c>
      <c r="V18" s="9">
        <f>SUMIF('M2 MAQUETTE (ANNUEL)'!T19:T299,"Portée",'M2 MAQUETTE (ANNUEL)'!O19:O299)</f>
        <v>0</v>
      </c>
      <c r="W18" s="9" t="e">
        <f>SUMIF(#REF!,"Portée",#REF!)*1.5</f>
        <v>#REF!</v>
      </c>
      <c r="X18" s="9" t="e">
        <f>SUMIF(#REF!,"Portée",#REF!)</f>
        <v>#REF!</v>
      </c>
      <c r="Y18" s="9" t="e">
        <f>SUMIF(#REF!,"Portée",#REF!)</f>
        <v>#REF!</v>
      </c>
      <c r="AA18" s="9">
        <f>'M1 MAQUETTE (ANNUEL)'!I45*1.5</f>
        <v>0</v>
      </c>
      <c r="AB18" s="9" t="e">
        <f>#REF!*1.5</f>
        <v>#REF!</v>
      </c>
      <c r="AC18" s="9">
        <f>'M2 MAQUETTE (ANNUEL)'!I32*1.5</f>
        <v>0</v>
      </c>
      <c r="AD18" s="9" t="e">
        <f>#REF!*1.5</f>
        <v>#REF!</v>
      </c>
    </row>
    <row r="19" spans="1:30" x14ac:dyDescent="0.25">
      <c r="A19" s="123" t="s">
        <v>230</v>
      </c>
      <c r="B19" s="123"/>
      <c r="C19" s="123"/>
      <c r="D19" s="123" t="s">
        <v>230</v>
      </c>
      <c r="E19" s="123"/>
      <c r="F19" s="123"/>
      <c r="G19" s="123" t="s">
        <v>230</v>
      </c>
      <c r="H19" s="123"/>
      <c r="I19" s="123"/>
      <c r="J19" s="123" t="s">
        <v>230</v>
      </c>
      <c r="K19" s="123"/>
      <c r="L19" s="123"/>
      <c r="AA19" s="9">
        <f>'M1 MAQUETTE (ANNUEL)'!I46*1.5</f>
        <v>0</v>
      </c>
      <c r="AB19" s="9" t="e">
        <f>#REF!*1.5</f>
        <v>#REF!</v>
      </c>
      <c r="AC19" s="9">
        <f>'M2 MAQUETTE (ANNUEL)'!I33*1.5</f>
        <v>36</v>
      </c>
      <c r="AD19" s="9" t="e">
        <f>#REF!*1.5</f>
        <v>#REF!</v>
      </c>
    </row>
    <row r="20" spans="1:30" x14ac:dyDescent="0.25">
      <c r="A20" s="123">
        <f>SUM(A18,B18,C18)</f>
        <v>-118</v>
      </c>
      <c r="B20" s="123"/>
      <c r="C20" s="123"/>
      <c r="D20" s="123" t="e">
        <f>SUM(D18,E18,F18)</f>
        <v>#REF!</v>
      </c>
      <c r="E20" s="123"/>
      <c r="F20" s="123"/>
      <c r="G20" s="123" t="e">
        <f>SUM(G18,H18,I18)</f>
        <v>#REF!</v>
      </c>
      <c r="H20" s="123"/>
      <c r="I20" s="123"/>
      <c r="J20" s="123" t="e">
        <f>SUM(J18,K18,L18)</f>
        <v>#REF!</v>
      </c>
      <c r="K20" s="123"/>
      <c r="L20" s="123"/>
      <c r="AA20" s="9">
        <f>'M1 MAQUETTE (ANNUEL)'!I47*1.5</f>
        <v>0</v>
      </c>
      <c r="AB20" s="9" t="e">
        <f>#REF!*1.5</f>
        <v>#REF!</v>
      </c>
      <c r="AC20" s="9">
        <f>'M2 MAQUETTE (ANNUEL)'!I34*1.5</f>
        <v>36</v>
      </c>
      <c r="AD20" s="9" t="e">
        <f>#REF!*1.5</f>
        <v>#REF!</v>
      </c>
    </row>
    <row r="21" spans="1:30" ht="29.45" customHeight="1" x14ac:dyDescent="0.25">
      <c r="A21" s="132" t="s">
        <v>230</v>
      </c>
      <c r="B21" s="133"/>
      <c r="C21" s="133"/>
      <c r="D21" s="133"/>
      <c r="E21" s="133"/>
      <c r="F21" s="134"/>
      <c r="G21" s="132" t="s">
        <v>230</v>
      </c>
      <c r="H21" s="133"/>
      <c r="I21" s="133"/>
      <c r="J21" s="133"/>
      <c r="K21" s="133"/>
      <c r="L21" s="134"/>
      <c r="AA21" s="9">
        <f>'M1 MAQUETTE (ANNUEL)'!I48*1.5</f>
        <v>0</v>
      </c>
      <c r="AB21" s="9" t="e">
        <f>#REF!*1.5</f>
        <v>#REF!</v>
      </c>
      <c r="AC21" s="9">
        <f>'M2 MAQUETTE (ANNUEL)'!I35*1.5</f>
        <v>0</v>
      </c>
      <c r="AD21" s="9" t="e">
        <f>#REF!*1.5</f>
        <v>#REF!</v>
      </c>
    </row>
    <row r="22" spans="1:30" ht="28.9" customHeight="1" x14ac:dyDescent="0.25">
      <c r="A22" s="132" t="e">
        <f>SUM(A20,D20)</f>
        <v>#REF!</v>
      </c>
      <c r="B22" s="133"/>
      <c r="C22" s="133"/>
      <c r="D22" s="133"/>
      <c r="E22" s="133"/>
      <c r="F22" s="134"/>
      <c r="G22" s="132" t="e">
        <f>SUM(G20,J20)</f>
        <v>#REF!</v>
      </c>
      <c r="H22" s="133"/>
      <c r="I22" s="133"/>
      <c r="J22" s="133"/>
      <c r="K22" s="133"/>
      <c r="L22" s="134"/>
      <c r="AA22" s="9">
        <f>'M1 MAQUETTE (ANNUEL)'!I49*1.5</f>
        <v>0</v>
      </c>
      <c r="AB22" s="9" t="e">
        <f>#REF!*1.5</f>
        <v>#REF!</v>
      </c>
      <c r="AC22" s="9">
        <f>'M2 MAQUETTE (ANNUEL)'!I36*1.5</f>
        <v>0</v>
      </c>
      <c r="AD22" s="9" t="e">
        <f>#REF!*1.5</f>
        <v>#REF!</v>
      </c>
    </row>
    <row r="23" spans="1:30" x14ac:dyDescent="0.25">
      <c r="AA23" s="9">
        <f>'M1 MAQUETTE (ANNUEL)'!I50*1.5</f>
        <v>0</v>
      </c>
      <c r="AB23" s="9" t="e">
        <f>#REF!*1.5</f>
        <v>#REF!</v>
      </c>
      <c r="AC23" s="9">
        <f>'M2 MAQUETTE (ANNUEL)'!I37*1.5</f>
        <v>36</v>
      </c>
      <c r="AD23" s="9" t="e">
        <f>#REF!*1.5</f>
        <v>#REF!</v>
      </c>
    </row>
    <row r="24" spans="1:30" x14ac:dyDescent="0.25">
      <c r="AA24" s="9">
        <f>'M1 MAQUETTE (ANNUEL)'!I51*1.5</f>
        <v>0</v>
      </c>
      <c r="AB24" s="9" t="e">
        <f>#REF!*1.5</f>
        <v>#REF!</v>
      </c>
      <c r="AC24" s="9">
        <f>'M2 MAQUETTE (ANNUEL)'!I38*1.5</f>
        <v>18</v>
      </c>
      <c r="AD24" s="9" t="e">
        <f>#REF!*1.5</f>
        <v>#REF!</v>
      </c>
    </row>
    <row r="25" spans="1:30" x14ac:dyDescent="0.25">
      <c r="AA25" s="9">
        <f>'M1 MAQUETTE (ANNUEL)'!I52*1.5</f>
        <v>0</v>
      </c>
      <c r="AB25" s="9" t="e">
        <f>#REF!*1.5</f>
        <v>#REF!</v>
      </c>
      <c r="AC25" s="9">
        <f>'M2 MAQUETTE (ANNUEL)'!I39*1.5</f>
        <v>0</v>
      </c>
      <c r="AD25" s="9" t="e">
        <f>#REF!*1.5</f>
        <v>#REF!</v>
      </c>
    </row>
    <row r="26" spans="1:30" x14ac:dyDescent="0.25">
      <c r="AA26" s="9">
        <f>'M1 MAQUETTE (ANNUEL)'!I53*1.5</f>
        <v>0</v>
      </c>
      <c r="AB26" s="9" t="e">
        <f>#REF!*1.5</f>
        <v>#REF!</v>
      </c>
      <c r="AC26" s="9">
        <f>'M2 MAQUETTE (ANNUEL)'!I40*1.5</f>
        <v>36</v>
      </c>
      <c r="AD26" s="9" t="e">
        <f>#REF!*1.5</f>
        <v>#REF!</v>
      </c>
    </row>
    <row r="27" spans="1:30" x14ac:dyDescent="0.25">
      <c r="AA27" s="9">
        <f>'M1 MAQUETTE (ANNUEL)'!I54*1.5</f>
        <v>0</v>
      </c>
      <c r="AB27" s="9" t="e">
        <f>#REF!*1.5</f>
        <v>#REF!</v>
      </c>
      <c r="AC27" s="9">
        <f>'M2 MAQUETTE (ANNUEL)'!I41*1.5</f>
        <v>36</v>
      </c>
      <c r="AD27" s="9" t="e">
        <f>#REF!*1.5</f>
        <v>#REF!</v>
      </c>
    </row>
    <row r="28" spans="1:30" x14ac:dyDescent="0.25">
      <c r="AA28" s="9">
        <f>'M1 MAQUETTE (ANNUEL)'!I55*1.5</f>
        <v>0</v>
      </c>
      <c r="AB28" s="9" t="e">
        <f>#REF!*1.5</f>
        <v>#REF!</v>
      </c>
      <c r="AC28" s="9">
        <f>'M2 MAQUETTE (ANNUEL)'!I43*1.5</f>
        <v>18</v>
      </c>
      <c r="AD28" s="9" t="e">
        <f>#REF!*1.5</f>
        <v>#REF!</v>
      </c>
    </row>
    <row r="29" spans="1:30" x14ac:dyDescent="0.25">
      <c r="AA29" s="9">
        <f>'M1 MAQUETTE (ANNUEL)'!I56*1.5</f>
        <v>0</v>
      </c>
      <c r="AB29" s="9" t="e">
        <f>#REF!*1.5</f>
        <v>#REF!</v>
      </c>
      <c r="AC29" s="9">
        <f>'M2 MAQUETTE (ANNUEL)'!I44*1.5</f>
        <v>18</v>
      </c>
      <c r="AD29" s="9" t="e">
        <f>#REF!*1.5</f>
        <v>#REF!</v>
      </c>
    </row>
    <row r="30" spans="1:30" x14ac:dyDescent="0.25">
      <c r="AA30" s="9">
        <f>'M1 MAQUETTE (ANNUEL)'!I57*1.5</f>
        <v>0</v>
      </c>
      <c r="AB30" s="9" t="e">
        <f>#REF!*1.5</f>
        <v>#REF!</v>
      </c>
      <c r="AC30" s="9">
        <f>'M2 MAQUETTE (ANNUEL)'!I45*1.5</f>
        <v>18</v>
      </c>
      <c r="AD30" s="9" t="e">
        <f>#REF!*1.5</f>
        <v>#REF!</v>
      </c>
    </row>
    <row r="31" spans="1:30" x14ac:dyDescent="0.25">
      <c r="AA31" s="9">
        <f>'M1 MAQUETTE (ANNUEL)'!I58*1.5</f>
        <v>0</v>
      </c>
      <c r="AB31" s="9" t="e">
        <f>#REF!*1.5</f>
        <v>#REF!</v>
      </c>
      <c r="AC31" s="9">
        <f>'M2 MAQUETTE (ANNUEL)'!I46*1.5</f>
        <v>52.5</v>
      </c>
      <c r="AD31" s="9" t="e">
        <f>#REF!*1.5</f>
        <v>#REF!</v>
      </c>
    </row>
    <row r="32" spans="1:30" x14ac:dyDescent="0.25">
      <c r="AA32" s="9">
        <f>'M1 MAQUETTE (ANNUEL)'!I59*1.5</f>
        <v>0</v>
      </c>
      <c r="AB32" s="9" t="e">
        <f>#REF!*1.5</f>
        <v>#REF!</v>
      </c>
      <c r="AC32" s="9">
        <f>'M2 MAQUETTE (ANNUEL)'!I47*1.5</f>
        <v>0</v>
      </c>
      <c r="AD32" s="9" t="e">
        <f>#REF!*1.5</f>
        <v>#REF!</v>
      </c>
    </row>
    <row r="33" spans="27:30" x14ac:dyDescent="0.25">
      <c r="AA33" s="9">
        <f>'M1 MAQUETTE (ANNUEL)'!I60*1.5</f>
        <v>0</v>
      </c>
      <c r="AB33" s="9" t="e">
        <f>#REF!*1.5</f>
        <v>#REF!</v>
      </c>
      <c r="AC33" s="9">
        <f>'M2 MAQUETTE (ANNUEL)'!I48*1.5</f>
        <v>0</v>
      </c>
      <c r="AD33" s="9" t="e">
        <f>#REF!*1.5</f>
        <v>#REF!</v>
      </c>
    </row>
    <row r="34" spans="27:30" x14ac:dyDescent="0.25">
      <c r="AA34" s="9">
        <f>'M1 MAQUETTE (ANNUEL)'!I61*1.5</f>
        <v>0</v>
      </c>
      <c r="AB34" s="9" t="e">
        <f>#REF!*1.5</f>
        <v>#REF!</v>
      </c>
      <c r="AC34" s="9">
        <f>'M2 MAQUETTE (ANNUEL)'!I49*1.5</f>
        <v>0</v>
      </c>
      <c r="AD34" s="9" t="e">
        <f>#REF!*1.5</f>
        <v>#REF!</v>
      </c>
    </row>
    <row r="35" spans="27:30" x14ac:dyDescent="0.25">
      <c r="AA35" s="9">
        <f>'M1 MAQUETTE (ANNUEL)'!I62*1.5</f>
        <v>0</v>
      </c>
      <c r="AB35" s="9" t="e">
        <f>#REF!*1.5</f>
        <v>#REF!</v>
      </c>
      <c r="AC35" s="9">
        <f>'M2 MAQUETTE (ANNUEL)'!I50*1.5</f>
        <v>18</v>
      </c>
      <c r="AD35" s="9" t="e">
        <f>#REF!*1.5</f>
        <v>#REF!</v>
      </c>
    </row>
    <row r="36" spans="27:30" x14ac:dyDescent="0.25">
      <c r="AA36" s="9">
        <f>'M1 MAQUETTE (ANNUEL)'!I63*1.5</f>
        <v>0</v>
      </c>
      <c r="AB36" s="9" t="e">
        <f>#REF!*1.5</f>
        <v>#REF!</v>
      </c>
      <c r="AC36" s="9">
        <f>'M2 MAQUETTE (ANNUEL)'!I20*1.5</f>
        <v>0</v>
      </c>
      <c r="AD36" s="9" t="e">
        <f>#REF!*1.5</f>
        <v>#REF!</v>
      </c>
    </row>
    <row r="37" spans="27:30" x14ac:dyDescent="0.25">
      <c r="AA37" s="9">
        <f>'M1 MAQUETTE (ANNUEL)'!I64*1.5</f>
        <v>0</v>
      </c>
      <c r="AB37" s="9" t="e">
        <f>#REF!*1.5</f>
        <v>#REF!</v>
      </c>
      <c r="AC37" s="9">
        <f>'M2 MAQUETTE (ANNUEL)'!I51*1.5</f>
        <v>0</v>
      </c>
      <c r="AD37" s="9" t="e">
        <f>#REF!*1.5</f>
        <v>#REF!</v>
      </c>
    </row>
    <row r="38" spans="27:30" x14ac:dyDescent="0.25">
      <c r="AA38" s="9">
        <f>'M1 MAQUETTE (ANNUEL)'!I65*1.5</f>
        <v>0</v>
      </c>
      <c r="AB38" s="9" t="e">
        <f>#REF!*1.5</f>
        <v>#REF!</v>
      </c>
      <c r="AC38" s="9">
        <f>'M2 MAQUETTE (ANNUEL)'!I52*1.5</f>
        <v>0</v>
      </c>
      <c r="AD38" s="9" t="e">
        <f>#REF!*1.5</f>
        <v>#REF!</v>
      </c>
    </row>
    <row r="39" spans="27:30" x14ac:dyDescent="0.25">
      <c r="AA39" s="9">
        <f>'M1 MAQUETTE (ANNUEL)'!I66*1.5</f>
        <v>0</v>
      </c>
      <c r="AB39" s="9" t="e">
        <f>#REF!*1.5</f>
        <v>#REF!</v>
      </c>
      <c r="AC39" s="9">
        <f>'M2 MAQUETTE (ANNUEL)'!I53*1.5</f>
        <v>0</v>
      </c>
      <c r="AD39" s="9" t="e">
        <f>#REF!*1.5</f>
        <v>#REF!</v>
      </c>
    </row>
    <row r="40" spans="27:30" x14ac:dyDescent="0.25">
      <c r="AA40" s="9">
        <f>'M1 MAQUETTE (ANNUEL)'!I67*1.5</f>
        <v>0</v>
      </c>
      <c r="AB40" s="9" t="e">
        <f>#REF!*1.5</f>
        <v>#REF!</v>
      </c>
      <c r="AC40" s="9">
        <f>'M2 MAQUETTE (ANNUEL)'!I54*1.5</f>
        <v>0</v>
      </c>
      <c r="AD40" s="9" t="e">
        <f>#REF!*1.5</f>
        <v>#REF!</v>
      </c>
    </row>
    <row r="41" spans="27:30" x14ac:dyDescent="0.25">
      <c r="AA41" s="9">
        <f>'M1 MAQUETTE (ANNUEL)'!I68*1.5</f>
        <v>0</v>
      </c>
      <c r="AB41" s="9" t="e">
        <f>#REF!*1.5</f>
        <v>#REF!</v>
      </c>
      <c r="AC41" s="9">
        <f>'M2 MAQUETTE (ANNUEL)'!I55*1.5</f>
        <v>0</v>
      </c>
      <c r="AD41" s="9" t="e">
        <f>#REF!*1.5</f>
        <v>#REF!</v>
      </c>
    </row>
    <row r="42" spans="27:30" x14ac:dyDescent="0.25">
      <c r="AA42" s="9">
        <f>'M1 MAQUETTE (ANNUEL)'!I69*1.5</f>
        <v>0</v>
      </c>
      <c r="AB42" s="9" t="e">
        <f>#REF!*1.5</f>
        <v>#REF!</v>
      </c>
      <c r="AC42" s="9">
        <f>'M2 MAQUETTE (ANNUEL)'!I56*1.5</f>
        <v>0</v>
      </c>
      <c r="AD42" s="9" t="e">
        <f>#REF!*1.5</f>
        <v>#REF!</v>
      </c>
    </row>
    <row r="43" spans="27:30" x14ac:dyDescent="0.25">
      <c r="AA43" s="9">
        <f>'M1 MAQUETTE (ANNUEL)'!I70*1.5</f>
        <v>0</v>
      </c>
      <c r="AB43" s="9" t="e">
        <f>#REF!*1.5</f>
        <v>#REF!</v>
      </c>
      <c r="AC43" s="9">
        <f>'M2 MAQUETTE (ANNUEL)'!I57*1.5</f>
        <v>0</v>
      </c>
      <c r="AD43" s="9" t="e">
        <f>#REF!*1.5</f>
        <v>#REF!</v>
      </c>
    </row>
    <row r="44" spans="27:30" x14ac:dyDescent="0.25">
      <c r="AA44" s="9">
        <f>'M1 MAQUETTE (ANNUEL)'!I71*1.5</f>
        <v>0</v>
      </c>
      <c r="AB44" s="9" t="e">
        <f>#REF!*1.5</f>
        <v>#REF!</v>
      </c>
      <c r="AC44" s="9">
        <f>'M2 MAQUETTE (ANNUEL)'!I58*1.5</f>
        <v>0</v>
      </c>
      <c r="AD44" s="9" t="e">
        <f>#REF!*1.5</f>
        <v>#REF!</v>
      </c>
    </row>
    <row r="45" spans="27:30" x14ac:dyDescent="0.25">
      <c r="AA45" s="9">
        <f>'M1 MAQUETTE (ANNUEL)'!I72*1.5</f>
        <v>0</v>
      </c>
      <c r="AB45" s="9" t="e">
        <f>#REF!*1.5</f>
        <v>#REF!</v>
      </c>
      <c r="AC45" s="9">
        <f>'M2 MAQUETTE (ANNUEL)'!I59*1.5</f>
        <v>0</v>
      </c>
      <c r="AD45" s="9" t="e">
        <f>#REF!*1.5</f>
        <v>#REF!</v>
      </c>
    </row>
    <row r="46" spans="27:30" x14ac:dyDescent="0.25">
      <c r="AA46" s="9">
        <f>'M1 MAQUETTE (ANNUEL)'!I73*1.5</f>
        <v>0</v>
      </c>
      <c r="AB46" s="9" t="e">
        <f>#REF!*1.5</f>
        <v>#REF!</v>
      </c>
      <c r="AC46" s="9">
        <f>'M2 MAQUETTE (ANNUEL)'!I60*1.5</f>
        <v>0</v>
      </c>
      <c r="AD46" s="9" t="e">
        <f>#REF!*1.5</f>
        <v>#REF!</v>
      </c>
    </row>
    <row r="47" spans="27:30" x14ac:dyDescent="0.25">
      <c r="AA47" s="9">
        <f>'M1 MAQUETTE (ANNUEL)'!I74*1.5</f>
        <v>0</v>
      </c>
      <c r="AB47" s="9" t="e">
        <f>#REF!*1.5</f>
        <v>#REF!</v>
      </c>
      <c r="AC47" s="9">
        <f>'M2 MAQUETTE (ANNUEL)'!I61*1.5</f>
        <v>0</v>
      </c>
      <c r="AD47" s="9" t="e">
        <f>#REF!*1.5</f>
        <v>#REF!</v>
      </c>
    </row>
    <row r="48" spans="27:30" x14ac:dyDescent="0.25">
      <c r="AA48" s="9">
        <f>'M1 MAQUETTE (ANNUEL)'!I75*1.5</f>
        <v>0</v>
      </c>
      <c r="AB48" s="9" t="e">
        <f>#REF!*1.5</f>
        <v>#REF!</v>
      </c>
      <c r="AC48" s="9">
        <f>'M2 MAQUETTE (ANNUEL)'!I62*1.5</f>
        <v>0</v>
      </c>
      <c r="AD48" s="9" t="e">
        <f>#REF!*1.5</f>
        <v>#REF!</v>
      </c>
    </row>
    <row r="49" spans="27:30" x14ac:dyDescent="0.25">
      <c r="AA49" s="9">
        <f>'M1 MAQUETTE (ANNUEL)'!I76*1.5</f>
        <v>0</v>
      </c>
      <c r="AB49" s="9" t="e">
        <f>#REF!*1.5</f>
        <v>#REF!</v>
      </c>
      <c r="AC49" s="9">
        <f>'M2 MAQUETTE (ANNUEL)'!I63*1.5</f>
        <v>0</v>
      </c>
      <c r="AD49" s="9" t="e">
        <f>#REF!*1.5</f>
        <v>#REF!</v>
      </c>
    </row>
    <row r="50" spans="27:30" x14ac:dyDescent="0.25">
      <c r="AA50" s="9">
        <f>'M1 MAQUETTE (ANNUEL)'!I77*1.5</f>
        <v>0</v>
      </c>
      <c r="AB50" s="9" t="e">
        <f>#REF!*1.5</f>
        <v>#REF!</v>
      </c>
      <c r="AC50" s="9">
        <f>'M2 MAQUETTE (ANNUEL)'!I64*1.5</f>
        <v>0</v>
      </c>
      <c r="AD50" s="9" t="e">
        <f>#REF!*1.5</f>
        <v>#REF!</v>
      </c>
    </row>
    <row r="51" spans="27:30" x14ac:dyDescent="0.25">
      <c r="AA51" s="9">
        <f>'M1 MAQUETTE (ANNUEL)'!I78*1.5</f>
        <v>0</v>
      </c>
      <c r="AB51" s="9" t="e">
        <f>#REF!*1.5</f>
        <v>#REF!</v>
      </c>
      <c r="AC51" s="9">
        <f>'M2 MAQUETTE (ANNUEL)'!I65*1.5</f>
        <v>0</v>
      </c>
      <c r="AD51" s="9" t="e">
        <f>#REF!*1.5</f>
        <v>#REF!</v>
      </c>
    </row>
    <row r="52" spans="27:30" x14ac:dyDescent="0.25">
      <c r="AA52" s="9">
        <f>'M1 MAQUETTE (ANNUEL)'!I79*1.5</f>
        <v>0</v>
      </c>
      <c r="AB52" s="9" t="e">
        <f>#REF!*1.5</f>
        <v>#REF!</v>
      </c>
      <c r="AC52" s="9">
        <f>'M2 MAQUETTE (ANNUEL)'!I66*1.5</f>
        <v>0</v>
      </c>
      <c r="AD52" s="9" t="e">
        <f>#REF!*1.5</f>
        <v>#REF!</v>
      </c>
    </row>
    <row r="53" spans="27:30" x14ac:dyDescent="0.25">
      <c r="AA53" s="9">
        <f>'M1 MAQUETTE (ANNUEL)'!I80*1.5</f>
        <v>0</v>
      </c>
      <c r="AB53" s="9" t="e">
        <f>#REF!*1.5</f>
        <v>#REF!</v>
      </c>
      <c r="AC53" s="9">
        <f>'M2 MAQUETTE (ANNUEL)'!I67*1.5</f>
        <v>0</v>
      </c>
      <c r="AD53" s="9" t="e">
        <f>#REF!*1.5</f>
        <v>#REF!</v>
      </c>
    </row>
    <row r="54" spans="27:30" x14ac:dyDescent="0.25">
      <c r="AA54" s="9">
        <f>'M1 MAQUETTE (ANNUEL)'!I81*1.5</f>
        <v>0</v>
      </c>
      <c r="AB54" s="9" t="e">
        <f>#REF!*1.5</f>
        <v>#REF!</v>
      </c>
      <c r="AC54" s="9">
        <f>'M2 MAQUETTE (ANNUEL)'!I68*1.5</f>
        <v>0</v>
      </c>
      <c r="AD54" s="9" t="e">
        <f>#REF!*1.5</f>
        <v>#REF!</v>
      </c>
    </row>
    <row r="55" spans="27:30" x14ac:dyDescent="0.25">
      <c r="AA55" s="9">
        <f>'M1 MAQUETTE (ANNUEL)'!I82*1.5</f>
        <v>0</v>
      </c>
      <c r="AB55" s="9" t="e">
        <f>#REF!*1.5</f>
        <v>#REF!</v>
      </c>
      <c r="AC55" s="9">
        <f>'M2 MAQUETTE (ANNUEL)'!I69*1.5</f>
        <v>0</v>
      </c>
      <c r="AD55" s="9" t="e">
        <f>#REF!*1.5</f>
        <v>#REF!</v>
      </c>
    </row>
    <row r="56" spans="27:30" x14ac:dyDescent="0.25">
      <c r="AA56" s="9">
        <f>'M1 MAQUETTE (ANNUEL)'!I83*1.5</f>
        <v>0</v>
      </c>
      <c r="AB56" s="9" t="e">
        <f>#REF!*1.5</f>
        <v>#REF!</v>
      </c>
      <c r="AC56" s="9">
        <f>'M2 MAQUETTE (ANNUEL)'!I70*1.5</f>
        <v>0</v>
      </c>
      <c r="AD56" s="9" t="e">
        <f>#REF!*1.5</f>
        <v>#REF!</v>
      </c>
    </row>
    <row r="57" spans="27:30" x14ac:dyDescent="0.25">
      <c r="AA57" s="9">
        <f>'M1 MAQUETTE (ANNUEL)'!I84*1.5</f>
        <v>0</v>
      </c>
      <c r="AB57" s="9" t="e">
        <f>#REF!*1.5</f>
        <v>#REF!</v>
      </c>
      <c r="AC57" s="9">
        <f>'M2 MAQUETTE (ANNUEL)'!I71*1.5</f>
        <v>0</v>
      </c>
      <c r="AD57" s="9" t="e">
        <f>#REF!*1.5</f>
        <v>#REF!</v>
      </c>
    </row>
    <row r="58" spans="27:30" x14ac:dyDescent="0.25">
      <c r="AA58" s="9">
        <f>'M1 MAQUETTE (ANNUEL)'!I85*1.5</f>
        <v>0</v>
      </c>
      <c r="AB58" s="9" t="e">
        <f>#REF!*1.5</f>
        <v>#REF!</v>
      </c>
      <c r="AC58" s="9">
        <f>'M2 MAQUETTE (ANNUEL)'!I72*1.5</f>
        <v>0</v>
      </c>
      <c r="AD58" s="9" t="e">
        <f>#REF!*1.5</f>
        <v>#REF!</v>
      </c>
    </row>
    <row r="59" spans="27:30" x14ac:dyDescent="0.25">
      <c r="AA59" s="9">
        <f>'M1 MAQUETTE (ANNUEL)'!I86*1.5</f>
        <v>0</v>
      </c>
      <c r="AB59" s="9" t="e">
        <f>#REF!*1.5</f>
        <v>#REF!</v>
      </c>
      <c r="AC59" s="9">
        <f>'M2 MAQUETTE (ANNUEL)'!I73*1.5</f>
        <v>0</v>
      </c>
      <c r="AD59" s="9" t="e">
        <f>#REF!*1.5</f>
        <v>#REF!</v>
      </c>
    </row>
    <row r="60" spans="27:30" x14ac:dyDescent="0.25">
      <c r="AA60" s="9">
        <f>'M1 MAQUETTE (ANNUEL)'!I87*1.5</f>
        <v>0</v>
      </c>
      <c r="AB60" s="9" t="e">
        <f>#REF!*1.5</f>
        <v>#REF!</v>
      </c>
      <c r="AC60" s="9">
        <f>'M2 MAQUETTE (ANNUEL)'!I74*1.5</f>
        <v>0</v>
      </c>
      <c r="AD60" s="9" t="e">
        <f>#REF!*1.5</f>
        <v>#REF!</v>
      </c>
    </row>
    <row r="61" spans="27:30" x14ac:dyDescent="0.25">
      <c r="AA61" s="9">
        <f>'M1 MAQUETTE (ANNUEL)'!I88*1.5</f>
        <v>0</v>
      </c>
      <c r="AB61" s="9" t="e">
        <f>#REF!*1.5</f>
        <v>#REF!</v>
      </c>
      <c r="AC61" s="9">
        <f>'M2 MAQUETTE (ANNUEL)'!I75*1.5</f>
        <v>0</v>
      </c>
      <c r="AD61" s="9" t="e">
        <f>#REF!*1.5</f>
        <v>#REF!</v>
      </c>
    </row>
    <row r="62" spans="27:30" x14ac:dyDescent="0.25">
      <c r="AA62" s="9">
        <f>'M1 MAQUETTE (ANNUEL)'!I89*1.5</f>
        <v>0</v>
      </c>
      <c r="AB62" s="9" t="e">
        <f>#REF!*1.5</f>
        <v>#REF!</v>
      </c>
      <c r="AC62" s="9">
        <f>'M2 MAQUETTE (ANNUEL)'!I76*1.5</f>
        <v>0</v>
      </c>
      <c r="AD62" s="9" t="e">
        <f>#REF!*1.5</f>
        <v>#REF!</v>
      </c>
    </row>
    <row r="63" spans="27:30" x14ac:dyDescent="0.25">
      <c r="AA63" s="9">
        <f>'M1 MAQUETTE (ANNUEL)'!I90*1.5</f>
        <v>0</v>
      </c>
      <c r="AB63" s="9" t="e">
        <f>#REF!*1.5</f>
        <v>#REF!</v>
      </c>
      <c r="AC63" s="9">
        <f>'M2 MAQUETTE (ANNUEL)'!I77*1.5</f>
        <v>0</v>
      </c>
      <c r="AD63" s="9" t="e">
        <f>#REF!*1.5</f>
        <v>#REF!</v>
      </c>
    </row>
    <row r="64" spans="27:30" x14ac:dyDescent="0.25">
      <c r="AA64" s="9">
        <f>'M1 MAQUETTE (ANNUEL)'!I91*1.5</f>
        <v>0</v>
      </c>
      <c r="AB64" s="9" t="e">
        <f>#REF!*1.5</f>
        <v>#REF!</v>
      </c>
      <c r="AC64" s="9">
        <f>'M2 MAQUETTE (ANNUEL)'!I78*1.5</f>
        <v>0</v>
      </c>
      <c r="AD64" s="9" t="e">
        <f>#REF!*1.5</f>
        <v>#REF!</v>
      </c>
    </row>
    <row r="65" spans="27:30" x14ac:dyDescent="0.25">
      <c r="AA65" s="9">
        <f>'M1 MAQUETTE (ANNUEL)'!I92*1.5</f>
        <v>0</v>
      </c>
      <c r="AB65" s="9" t="e">
        <f>#REF!*1.5</f>
        <v>#REF!</v>
      </c>
      <c r="AC65" s="9">
        <f>'M2 MAQUETTE (ANNUEL)'!I79*1.5</f>
        <v>0</v>
      </c>
      <c r="AD65" s="9" t="e">
        <f>#REF!*1.5</f>
        <v>#REF!</v>
      </c>
    </row>
    <row r="66" spans="27:30" x14ac:dyDescent="0.25">
      <c r="AA66" s="9">
        <f>'M1 MAQUETTE (ANNUEL)'!I93*1.5</f>
        <v>0</v>
      </c>
      <c r="AB66" s="9" t="e">
        <f>#REF!*1.5</f>
        <v>#REF!</v>
      </c>
      <c r="AC66" s="9">
        <f>'M2 MAQUETTE (ANNUEL)'!I80*1.5</f>
        <v>0</v>
      </c>
      <c r="AD66" s="9" t="e">
        <f>#REF!*1.5</f>
        <v>#REF!</v>
      </c>
    </row>
    <row r="67" spans="27:30" x14ac:dyDescent="0.25">
      <c r="AA67" s="9">
        <f>'M1 MAQUETTE (ANNUEL)'!I94*1.5</f>
        <v>0</v>
      </c>
      <c r="AB67" s="9" t="e">
        <f>#REF!*1.5</f>
        <v>#REF!</v>
      </c>
      <c r="AC67" s="9">
        <f>'M2 MAQUETTE (ANNUEL)'!I81*1.5</f>
        <v>0</v>
      </c>
      <c r="AD67" s="9" t="e">
        <f>#REF!*1.5</f>
        <v>#REF!</v>
      </c>
    </row>
    <row r="68" spans="27:30" x14ac:dyDescent="0.25">
      <c r="AA68" s="9">
        <f>'M1 MAQUETTE (ANNUEL)'!I95*1.5</f>
        <v>0</v>
      </c>
      <c r="AB68" s="9" t="e">
        <f>#REF!*1.5</f>
        <v>#REF!</v>
      </c>
      <c r="AC68" s="9">
        <f>'M2 MAQUETTE (ANNUEL)'!I82*1.5</f>
        <v>0</v>
      </c>
      <c r="AD68" s="9" t="e">
        <f>#REF!*1.5</f>
        <v>#REF!</v>
      </c>
    </row>
    <row r="69" spans="27:30" x14ac:dyDescent="0.25">
      <c r="AA69" s="9">
        <f>'M1 MAQUETTE (ANNUEL)'!I96*1.5</f>
        <v>0</v>
      </c>
      <c r="AB69" s="9" t="e">
        <f>#REF!*1.5</f>
        <v>#REF!</v>
      </c>
      <c r="AC69" s="9">
        <f>'M2 MAQUETTE (ANNUEL)'!I83*1.5</f>
        <v>0</v>
      </c>
      <c r="AD69" s="9" t="e">
        <f>#REF!*1.5</f>
        <v>#REF!</v>
      </c>
    </row>
    <row r="70" spans="27:30" x14ac:dyDescent="0.25">
      <c r="AA70" s="9">
        <f>'M1 MAQUETTE (ANNUEL)'!I97*1.5</f>
        <v>0</v>
      </c>
      <c r="AB70" s="9" t="e">
        <f>#REF!*1.5</f>
        <v>#REF!</v>
      </c>
      <c r="AC70" s="9">
        <f>'M2 MAQUETTE (ANNUEL)'!I84*1.5</f>
        <v>0</v>
      </c>
      <c r="AD70" s="9" t="e">
        <f>#REF!*1.5</f>
        <v>#REF!</v>
      </c>
    </row>
    <row r="71" spans="27:30" x14ac:dyDescent="0.25">
      <c r="AA71" s="9">
        <f>'M1 MAQUETTE (ANNUEL)'!I98*1.5</f>
        <v>0</v>
      </c>
      <c r="AB71" s="9" t="e">
        <f>#REF!*1.5</f>
        <v>#REF!</v>
      </c>
      <c r="AC71" s="9">
        <f>'M2 MAQUETTE (ANNUEL)'!I85*1.5</f>
        <v>0</v>
      </c>
      <c r="AD71" s="9" t="e">
        <f>#REF!*1.5</f>
        <v>#REF!</v>
      </c>
    </row>
    <row r="72" spans="27:30" x14ac:dyDescent="0.25">
      <c r="AA72" s="9">
        <f>'M1 MAQUETTE (ANNUEL)'!I99*1.5</f>
        <v>0</v>
      </c>
      <c r="AB72" s="9" t="e">
        <f>#REF!*1.5</f>
        <v>#REF!</v>
      </c>
      <c r="AC72" s="9">
        <f>'M2 MAQUETTE (ANNUEL)'!I86*1.5</f>
        <v>0</v>
      </c>
      <c r="AD72" s="9" t="e">
        <f>#REF!*1.5</f>
        <v>#REF!</v>
      </c>
    </row>
    <row r="73" spans="27:30" x14ac:dyDescent="0.25">
      <c r="AA73" s="9">
        <f>'M1 MAQUETTE (ANNUEL)'!I100*1.5</f>
        <v>0</v>
      </c>
      <c r="AB73" s="9" t="e">
        <f>#REF!*1.5</f>
        <v>#REF!</v>
      </c>
      <c r="AC73" s="9">
        <f>'M2 MAQUETTE (ANNUEL)'!I87*1.5</f>
        <v>0</v>
      </c>
      <c r="AD73" s="9" t="e">
        <f>#REF!*1.5</f>
        <v>#REF!</v>
      </c>
    </row>
    <row r="74" spans="27:30" x14ac:dyDescent="0.25">
      <c r="AA74" s="9">
        <f>'M1 MAQUETTE (ANNUEL)'!I101*1.5</f>
        <v>0</v>
      </c>
      <c r="AB74" s="9" t="e">
        <f>#REF!*1.5</f>
        <v>#REF!</v>
      </c>
      <c r="AC74" s="9">
        <f>'M2 MAQUETTE (ANNUEL)'!I88*1.5</f>
        <v>0</v>
      </c>
      <c r="AD74" s="9" t="e">
        <f>#REF!*1.5</f>
        <v>#REF!</v>
      </c>
    </row>
    <row r="75" spans="27:30" x14ac:dyDescent="0.25">
      <c r="AA75" s="9">
        <f>'M1 MAQUETTE (ANNUEL)'!I102*1.5</f>
        <v>0</v>
      </c>
      <c r="AB75" s="9" t="e">
        <f>#REF!*1.5</f>
        <v>#REF!</v>
      </c>
      <c r="AC75" s="9">
        <f>'M2 MAQUETTE (ANNUEL)'!I89*1.5</f>
        <v>0</v>
      </c>
      <c r="AD75" s="9" t="e">
        <f>#REF!*1.5</f>
        <v>#REF!</v>
      </c>
    </row>
    <row r="76" spans="27:30" x14ac:dyDescent="0.25">
      <c r="AA76" s="9">
        <f>'M1 MAQUETTE (ANNUEL)'!I103*1.5</f>
        <v>0</v>
      </c>
      <c r="AB76" s="9" t="e">
        <f>#REF!*1.5</f>
        <v>#REF!</v>
      </c>
      <c r="AC76" s="9">
        <f>'M2 MAQUETTE (ANNUEL)'!I90*1.5</f>
        <v>0</v>
      </c>
      <c r="AD76" s="9" t="e">
        <f>#REF!*1.5</f>
        <v>#REF!</v>
      </c>
    </row>
    <row r="77" spans="27:30" x14ac:dyDescent="0.25">
      <c r="AA77" s="9">
        <f>'M1 MAQUETTE (ANNUEL)'!I104*1.5</f>
        <v>0</v>
      </c>
      <c r="AB77" s="9" t="e">
        <f>#REF!*1.5</f>
        <v>#REF!</v>
      </c>
      <c r="AC77" s="9">
        <f>'M2 MAQUETTE (ANNUEL)'!I91*1.5</f>
        <v>0</v>
      </c>
      <c r="AD77" s="9" t="e">
        <f>#REF!*1.5</f>
        <v>#REF!</v>
      </c>
    </row>
    <row r="78" spans="27:30" x14ac:dyDescent="0.25">
      <c r="AA78" s="9">
        <f>'M1 MAQUETTE (ANNUEL)'!I105*1.5</f>
        <v>0</v>
      </c>
      <c r="AB78" s="9" t="e">
        <f>#REF!*1.5</f>
        <v>#REF!</v>
      </c>
      <c r="AC78" s="9">
        <f>'M2 MAQUETTE (ANNUEL)'!I92*1.5</f>
        <v>0</v>
      </c>
      <c r="AD78" s="9" t="e">
        <f>#REF!*1.5</f>
        <v>#REF!</v>
      </c>
    </row>
    <row r="79" spans="27:30" x14ac:dyDescent="0.25">
      <c r="AA79" s="9">
        <f>'M1 MAQUETTE (ANNUEL)'!I106*1.5</f>
        <v>0</v>
      </c>
      <c r="AB79" s="9" t="e">
        <f>#REF!*1.5</f>
        <v>#REF!</v>
      </c>
      <c r="AC79" s="9">
        <f>'M2 MAQUETTE (ANNUEL)'!I93*1.5</f>
        <v>0</v>
      </c>
      <c r="AD79" s="9" t="e">
        <f>#REF!*1.5</f>
        <v>#REF!</v>
      </c>
    </row>
    <row r="80" spans="27:30" x14ac:dyDescent="0.25">
      <c r="AA80" s="9">
        <f>'M1 MAQUETTE (ANNUEL)'!I107*1.5</f>
        <v>0</v>
      </c>
      <c r="AB80" s="9" t="e">
        <f>#REF!*1.5</f>
        <v>#REF!</v>
      </c>
      <c r="AC80" s="9">
        <f>'M2 MAQUETTE (ANNUEL)'!I94*1.5</f>
        <v>0</v>
      </c>
      <c r="AD80" s="9" t="e">
        <f>#REF!*1.5</f>
        <v>#REF!</v>
      </c>
    </row>
    <row r="81" spans="27:30" x14ac:dyDescent="0.25">
      <c r="AA81" s="9">
        <f>'M1 MAQUETTE (ANNUEL)'!I108*1.5</f>
        <v>0</v>
      </c>
      <c r="AB81" s="9" t="e">
        <f>#REF!*1.5</f>
        <v>#REF!</v>
      </c>
      <c r="AC81" s="9">
        <f>'M2 MAQUETTE (ANNUEL)'!I95*1.5</f>
        <v>0</v>
      </c>
      <c r="AD81" s="9" t="e">
        <f>#REF!*1.5</f>
        <v>#REF!</v>
      </c>
    </row>
    <row r="82" spans="27:30" x14ac:dyDescent="0.25">
      <c r="AA82" s="9">
        <f>'M1 MAQUETTE (ANNUEL)'!I109*1.5</f>
        <v>0</v>
      </c>
      <c r="AB82" s="9" t="e">
        <f>#REF!*1.5</f>
        <v>#REF!</v>
      </c>
      <c r="AC82" s="9">
        <f>'M2 MAQUETTE (ANNUEL)'!I96*1.5</f>
        <v>0</v>
      </c>
      <c r="AD82" s="9" t="e">
        <f>#REF!*1.5</f>
        <v>#REF!</v>
      </c>
    </row>
    <row r="83" spans="27:30" x14ac:dyDescent="0.25">
      <c r="AA83" s="9">
        <f>'M1 MAQUETTE (ANNUEL)'!I110*1.5</f>
        <v>0</v>
      </c>
      <c r="AB83" s="9" t="e">
        <f>#REF!*1.5</f>
        <v>#REF!</v>
      </c>
      <c r="AC83" s="9">
        <f>'M2 MAQUETTE (ANNUEL)'!I97*1.5</f>
        <v>0</v>
      </c>
      <c r="AD83" s="9" t="e">
        <f>#REF!*1.5</f>
        <v>#REF!</v>
      </c>
    </row>
    <row r="84" spans="27:30" x14ac:dyDescent="0.25">
      <c r="AA84" s="9">
        <f>'M1 MAQUETTE (ANNUEL)'!I111*1.5</f>
        <v>0</v>
      </c>
      <c r="AB84" s="9" t="e">
        <f>#REF!*1.5</f>
        <v>#REF!</v>
      </c>
      <c r="AC84" s="9">
        <f>'M2 MAQUETTE (ANNUEL)'!I98*1.5</f>
        <v>0</v>
      </c>
      <c r="AD84" s="9" t="e">
        <f>#REF!*1.5</f>
        <v>#REF!</v>
      </c>
    </row>
    <row r="85" spans="27:30" x14ac:dyDescent="0.25">
      <c r="AA85" s="9">
        <f>'M1 MAQUETTE (ANNUEL)'!I112*1.5</f>
        <v>0</v>
      </c>
      <c r="AB85" s="9" t="e">
        <f>#REF!*1.5</f>
        <v>#REF!</v>
      </c>
      <c r="AC85" s="9">
        <f>'M2 MAQUETTE (ANNUEL)'!I99*1.5</f>
        <v>0</v>
      </c>
      <c r="AD85" s="9" t="e">
        <f>#REF!*1.5</f>
        <v>#REF!</v>
      </c>
    </row>
    <row r="86" spans="27:30" x14ac:dyDescent="0.25">
      <c r="AA86" s="9">
        <f>'M1 MAQUETTE (ANNUEL)'!I113*1.5</f>
        <v>0</v>
      </c>
      <c r="AB86" s="9" t="e">
        <f>#REF!*1.5</f>
        <v>#REF!</v>
      </c>
      <c r="AC86" s="9">
        <f>'M2 MAQUETTE (ANNUEL)'!I100*1.5</f>
        <v>0</v>
      </c>
      <c r="AD86" s="9" t="e">
        <f>#REF!*1.5</f>
        <v>#REF!</v>
      </c>
    </row>
    <row r="87" spans="27:30" x14ac:dyDescent="0.25">
      <c r="AA87" s="9">
        <f>'M1 MAQUETTE (ANNUEL)'!I114*1.5</f>
        <v>0</v>
      </c>
      <c r="AB87" s="9" t="e">
        <f>#REF!*1.5</f>
        <v>#REF!</v>
      </c>
      <c r="AC87" s="9">
        <f>'M2 MAQUETTE (ANNUEL)'!I101*1.5</f>
        <v>0</v>
      </c>
      <c r="AD87" s="9" t="e">
        <f>#REF!*1.5</f>
        <v>#REF!</v>
      </c>
    </row>
    <row r="88" spans="27:30" x14ac:dyDescent="0.25">
      <c r="AA88" s="9">
        <f>'M1 MAQUETTE (ANNUEL)'!I115*1.5</f>
        <v>0</v>
      </c>
      <c r="AB88" s="9" t="e">
        <f>#REF!*1.5</f>
        <v>#REF!</v>
      </c>
      <c r="AC88" s="9">
        <f>'M2 MAQUETTE (ANNUEL)'!I102*1.5</f>
        <v>0</v>
      </c>
      <c r="AD88" s="9" t="e">
        <f>#REF!*1.5</f>
        <v>#REF!</v>
      </c>
    </row>
    <row r="89" spans="27:30" x14ac:dyDescent="0.25">
      <c r="AA89" s="9">
        <f>'M1 MAQUETTE (ANNUEL)'!I116*1.5</f>
        <v>0</v>
      </c>
      <c r="AB89" s="9" t="e">
        <f>#REF!*1.5</f>
        <v>#REF!</v>
      </c>
      <c r="AC89" s="9">
        <f>'M2 MAQUETTE (ANNUEL)'!I103*1.5</f>
        <v>0</v>
      </c>
      <c r="AD89" s="9" t="e">
        <f>#REF!*1.5</f>
        <v>#REF!</v>
      </c>
    </row>
    <row r="90" spans="27:30" x14ac:dyDescent="0.25">
      <c r="AA90" s="9">
        <f>'M1 MAQUETTE (ANNUEL)'!I117*1.5</f>
        <v>0</v>
      </c>
      <c r="AB90" s="9" t="e">
        <f>#REF!*1.5</f>
        <v>#REF!</v>
      </c>
      <c r="AC90" s="9">
        <f>'M2 MAQUETTE (ANNUEL)'!I104*1.5</f>
        <v>0</v>
      </c>
      <c r="AD90" s="9" t="e">
        <f>#REF!*1.5</f>
        <v>#REF!</v>
      </c>
    </row>
    <row r="91" spans="27:30" x14ac:dyDescent="0.25">
      <c r="AA91" s="9">
        <f>'M1 MAQUETTE (ANNUEL)'!I118*1.5</f>
        <v>0</v>
      </c>
      <c r="AB91" s="9" t="e">
        <f>#REF!*1.5</f>
        <v>#REF!</v>
      </c>
      <c r="AC91" s="9">
        <f>'M2 MAQUETTE (ANNUEL)'!I105*1.5</f>
        <v>0</v>
      </c>
      <c r="AD91" s="9" t="e">
        <f>#REF!*1.5</f>
        <v>#REF!</v>
      </c>
    </row>
    <row r="92" spans="27:30" x14ac:dyDescent="0.25">
      <c r="AA92" s="9">
        <f>'M1 MAQUETTE (ANNUEL)'!I119*1.5</f>
        <v>0</v>
      </c>
      <c r="AB92" s="9" t="e">
        <f>#REF!*1.5</f>
        <v>#REF!</v>
      </c>
      <c r="AC92" s="9">
        <f>'M2 MAQUETTE (ANNUEL)'!I106*1.5</f>
        <v>0</v>
      </c>
      <c r="AD92" s="9" t="e">
        <f>#REF!*1.5</f>
        <v>#REF!</v>
      </c>
    </row>
    <row r="93" spans="27:30" x14ac:dyDescent="0.25">
      <c r="AA93" s="9">
        <f>'M1 MAQUETTE (ANNUEL)'!I120*1.5</f>
        <v>0</v>
      </c>
      <c r="AB93" s="9" t="e">
        <f>#REF!*1.5</f>
        <v>#REF!</v>
      </c>
      <c r="AC93" s="9">
        <f>'M2 MAQUETTE (ANNUEL)'!I107*1.5</f>
        <v>0</v>
      </c>
      <c r="AD93" s="9" t="e">
        <f>#REF!*1.5</f>
        <v>#REF!</v>
      </c>
    </row>
    <row r="94" spans="27:30" x14ac:dyDescent="0.25">
      <c r="AA94" s="9">
        <f>'M1 MAQUETTE (ANNUEL)'!I121*1.5</f>
        <v>0</v>
      </c>
      <c r="AB94" s="9" t="e">
        <f>#REF!*1.5</f>
        <v>#REF!</v>
      </c>
      <c r="AC94" s="9">
        <f>'M2 MAQUETTE (ANNUEL)'!I108*1.5</f>
        <v>0</v>
      </c>
      <c r="AD94" s="9" t="e">
        <f>#REF!*1.5</f>
        <v>#REF!</v>
      </c>
    </row>
    <row r="95" spans="27:30" x14ac:dyDescent="0.25">
      <c r="AA95" s="9">
        <f>'M1 MAQUETTE (ANNUEL)'!I122*1.5</f>
        <v>0</v>
      </c>
      <c r="AB95" s="9" t="e">
        <f>#REF!*1.5</f>
        <v>#REF!</v>
      </c>
      <c r="AC95" s="9">
        <f>'M2 MAQUETTE (ANNUEL)'!I109*1.5</f>
        <v>0</v>
      </c>
      <c r="AD95" s="9" t="e">
        <f>#REF!*1.5</f>
        <v>#REF!</v>
      </c>
    </row>
    <row r="96" spans="27:30" x14ac:dyDescent="0.25">
      <c r="AA96" s="9">
        <f>'M1 MAQUETTE (ANNUEL)'!I123*1.5</f>
        <v>0</v>
      </c>
      <c r="AB96" s="9" t="e">
        <f>#REF!*1.5</f>
        <v>#REF!</v>
      </c>
      <c r="AC96" s="9">
        <f>'M2 MAQUETTE (ANNUEL)'!I110*1.5</f>
        <v>0</v>
      </c>
      <c r="AD96" s="9" t="e">
        <f>#REF!*1.5</f>
        <v>#REF!</v>
      </c>
    </row>
    <row r="97" spans="27:30" x14ac:dyDescent="0.25">
      <c r="AA97" s="9">
        <f>'M1 MAQUETTE (ANNUEL)'!I124*1.5</f>
        <v>0</v>
      </c>
      <c r="AB97" s="9" t="e">
        <f>#REF!*1.5</f>
        <v>#REF!</v>
      </c>
      <c r="AC97" s="9">
        <f>'M2 MAQUETTE (ANNUEL)'!I111*1.5</f>
        <v>0</v>
      </c>
      <c r="AD97" s="9" t="e">
        <f>#REF!*1.5</f>
        <v>#REF!</v>
      </c>
    </row>
    <row r="98" spans="27:30" x14ac:dyDescent="0.25">
      <c r="AA98" s="9">
        <f>'M1 MAQUETTE (ANNUEL)'!I125*1.5</f>
        <v>0</v>
      </c>
      <c r="AB98" s="9" t="e">
        <f>#REF!*1.5</f>
        <v>#REF!</v>
      </c>
      <c r="AC98" s="9">
        <f>'M2 MAQUETTE (ANNUEL)'!I112*1.5</f>
        <v>0</v>
      </c>
      <c r="AD98" s="9" t="e">
        <f>#REF!*1.5</f>
        <v>#REF!</v>
      </c>
    </row>
    <row r="99" spans="27:30" x14ac:dyDescent="0.25">
      <c r="AA99" s="9">
        <f>'M1 MAQUETTE (ANNUEL)'!I126*1.5</f>
        <v>0</v>
      </c>
      <c r="AB99" s="9" t="e">
        <f>#REF!*1.5</f>
        <v>#REF!</v>
      </c>
      <c r="AC99" s="9">
        <f>'M2 MAQUETTE (ANNUEL)'!I113*1.5</f>
        <v>0</v>
      </c>
      <c r="AD99" s="9" t="e">
        <f>#REF!*1.5</f>
        <v>#REF!</v>
      </c>
    </row>
    <row r="100" spans="27:30" x14ac:dyDescent="0.25">
      <c r="AA100" s="9">
        <f>'M1 MAQUETTE (ANNUEL)'!I127*1.5</f>
        <v>0</v>
      </c>
      <c r="AB100" s="9" t="e">
        <f>#REF!*1.5</f>
        <v>#REF!</v>
      </c>
      <c r="AC100" s="9">
        <f>'M2 MAQUETTE (ANNUEL)'!I114*1.5</f>
        <v>0</v>
      </c>
      <c r="AD100" s="9" t="e">
        <f>#REF!*1.5</f>
        <v>#REF!</v>
      </c>
    </row>
    <row r="101" spans="27:30" x14ac:dyDescent="0.25">
      <c r="AA101" s="9">
        <f>'M1 MAQUETTE (ANNUEL)'!I128*1.5</f>
        <v>0</v>
      </c>
      <c r="AB101" s="9" t="e">
        <f>#REF!*1.5</f>
        <v>#REF!</v>
      </c>
      <c r="AC101" s="9">
        <f>'M2 MAQUETTE (ANNUEL)'!I115*1.5</f>
        <v>0</v>
      </c>
      <c r="AD101" s="9" t="e">
        <f>#REF!*1.5</f>
        <v>#REF!</v>
      </c>
    </row>
    <row r="102" spans="27:30" x14ac:dyDescent="0.25">
      <c r="AA102" s="9">
        <f>'M1 MAQUETTE (ANNUEL)'!I129*1.5</f>
        <v>0</v>
      </c>
      <c r="AB102" s="9" t="e">
        <f>#REF!*1.5</f>
        <v>#REF!</v>
      </c>
      <c r="AC102" s="9">
        <f>'M2 MAQUETTE (ANNUEL)'!I116*1.5</f>
        <v>0</v>
      </c>
      <c r="AD102" s="9" t="e">
        <f>#REF!*1.5</f>
        <v>#REF!</v>
      </c>
    </row>
    <row r="103" spans="27:30" x14ac:dyDescent="0.25">
      <c r="AA103" s="9">
        <f>'M1 MAQUETTE (ANNUEL)'!I130*1.5</f>
        <v>0</v>
      </c>
      <c r="AB103" s="9" t="e">
        <f>#REF!*1.5</f>
        <v>#REF!</v>
      </c>
      <c r="AC103" s="9">
        <f>'M2 MAQUETTE (ANNUEL)'!I117*1.5</f>
        <v>0</v>
      </c>
      <c r="AD103" s="9" t="e">
        <f>#REF!*1.5</f>
        <v>#REF!</v>
      </c>
    </row>
    <row r="104" spans="27:30" x14ac:dyDescent="0.25">
      <c r="AA104" s="9">
        <f>'M1 MAQUETTE (ANNUEL)'!I131*1.5</f>
        <v>0</v>
      </c>
      <c r="AB104" s="9" t="e">
        <f>#REF!*1.5</f>
        <v>#REF!</v>
      </c>
      <c r="AC104" s="9">
        <f>'M2 MAQUETTE (ANNUEL)'!I118*1.5</f>
        <v>0</v>
      </c>
      <c r="AD104" s="9" t="e">
        <f>#REF!*1.5</f>
        <v>#REF!</v>
      </c>
    </row>
    <row r="105" spans="27:30" x14ac:dyDescent="0.25">
      <c r="AA105" s="9">
        <f>'M1 MAQUETTE (ANNUEL)'!I132*1.5</f>
        <v>0</v>
      </c>
      <c r="AB105" s="9" t="e">
        <f>#REF!*1.5</f>
        <v>#REF!</v>
      </c>
      <c r="AC105" s="9">
        <f>'M2 MAQUETTE (ANNUEL)'!I119*1.5</f>
        <v>0</v>
      </c>
      <c r="AD105" s="9" t="e">
        <f>#REF!*1.5</f>
        <v>#REF!</v>
      </c>
    </row>
    <row r="106" spans="27:30" x14ac:dyDescent="0.25">
      <c r="AA106" s="9">
        <f>'M1 MAQUETTE (ANNUEL)'!I133*1.5</f>
        <v>0</v>
      </c>
      <c r="AB106" s="9" t="e">
        <f>#REF!*1.5</f>
        <v>#REF!</v>
      </c>
      <c r="AC106" s="9">
        <f>'M2 MAQUETTE (ANNUEL)'!I120*1.5</f>
        <v>0</v>
      </c>
      <c r="AD106" s="9" t="e">
        <f>#REF!*1.5</f>
        <v>#REF!</v>
      </c>
    </row>
    <row r="107" spans="27:30" x14ac:dyDescent="0.25">
      <c r="AA107" s="9">
        <f>'M1 MAQUETTE (ANNUEL)'!I134*1.5</f>
        <v>0</v>
      </c>
      <c r="AB107" s="9" t="e">
        <f>#REF!*1.5</f>
        <v>#REF!</v>
      </c>
      <c r="AC107" s="9">
        <f>'M2 MAQUETTE (ANNUEL)'!I121*1.5</f>
        <v>0</v>
      </c>
      <c r="AD107" s="9" t="e">
        <f>#REF!*1.5</f>
        <v>#REF!</v>
      </c>
    </row>
    <row r="108" spans="27:30" x14ac:dyDescent="0.25">
      <c r="AA108" s="9">
        <f>'M1 MAQUETTE (ANNUEL)'!I135*1.5</f>
        <v>0</v>
      </c>
      <c r="AB108" s="9" t="e">
        <f>#REF!*1.5</f>
        <v>#REF!</v>
      </c>
      <c r="AC108" s="9">
        <f>'M2 MAQUETTE (ANNUEL)'!I122*1.5</f>
        <v>0</v>
      </c>
      <c r="AD108" s="9" t="e">
        <f>#REF!*1.5</f>
        <v>#REF!</v>
      </c>
    </row>
    <row r="109" spans="27:30" x14ac:dyDescent="0.25">
      <c r="AA109" s="9">
        <f>'M1 MAQUETTE (ANNUEL)'!I136*1.5</f>
        <v>0</v>
      </c>
      <c r="AB109" s="9" t="e">
        <f>#REF!*1.5</f>
        <v>#REF!</v>
      </c>
      <c r="AC109" s="9">
        <f>'M2 MAQUETTE (ANNUEL)'!I123*1.5</f>
        <v>0</v>
      </c>
      <c r="AD109" s="9" t="e">
        <f>#REF!*1.5</f>
        <v>#REF!</v>
      </c>
    </row>
    <row r="110" spans="27:30" x14ac:dyDescent="0.25">
      <c r="AA110" s="9">
        <f>'M1 MAQUETTE (ANNUEL)'!I137*1.5</f>
        <v>0</v>
      </c>
      <c r="AB110" s="9" t="e">
        <f>#REF!*1.5</f>
        <v>#REF!</v>
      </c>
      <c r="AC110" s="9">
        <f>'M2 MAQUETTE (ANNUEL)'!I124*1.5</f>
        <v>0</v>
      </c>
      <c r="AD110" s="9" t="e">
        <f>#REF!*1.5</f>
        <v>#REF!</v>
      </c>
    </row>
    <row r="111" spans="27:30" x14ac:dyDescent="0.25">
      <c r="AA111" s="9">
        <f>'M1 MAQUETTE (ANNUEL)'!I138*1.5</f>
        <v>0</v>
      </c>
      <c r="AB111" s="9" t="e">
        <f>#REF!*1.5</f>
        <v>#REF!</v>
      </c>
      <c r="AC111" s="9">
        <f>'M2 MAQUETTE (ANNUEL)'!I125*1.5</f>
        <v>0</v>
      </c>
      <c r="AD111" s="9" t="e">
        <f>#REF!*1.5</f>
        <v>#REF!</v>
      </c>
    </row>
    <row r="112" spans="27:30" x14ac:dyDescent="0.25">
      <c r="AA112" s="9">
        <f>'M1 MAQUETTE (ANNUEL)'!I139*1.5</f>
        <v>0</v>
      </c>
      <c r="AB112" s="9" t="e">
        <f>#REF!*1.5</f>
        <v>#REF!</v>
      </c>
      <c r="AC112" s="9">
        <f>'M2 MAQUETTE (ANNUEL)'!I126*1.5</f>
        <v>0</v>
      </c>
      <c r="AD112" s="9" t="e">
        <f>#REF!*1.5</f>
        <v>#REF!</v>
      </c>
    </row>
    <row r="113" spans="27:30" x14ac:dyDescent="0.25">
      <c r="AA113" s="9">
        <f>'M1 MAQUETTE (ANNUEL)'!I140*1.5</f>
        <v>0</v>
      </c>
      <c r="AB113" s="9" t="e">
        <f>#REF!*1.5</f>
        <v>#REF!</v>
      </c>
      <c r="AC113" s="9">
        <f>'M2 MAQUETTE (ANNUEL)'!I127*1.5</f>
        <v>0</v>
      </c>
      <c r="AD113" s="9" t="e">
        <f>#REF!*1.5</f>
        <v>#REF!</v>
      </c>
    </row>
    <row r="114" spans="27:30" x14ac:dyDescent="0.25">
      <c r="AA114" s="9">
        <f>'M1 MAQUETTE (ANNUEL)'!I141*1.5</f>
        <v>0</v>
      </c>
      <c r="AB114" s="9" t="e">
        <f>#REF!*1.5</f>
        <v>#REF!</v>
      </c>
      <c r="AC114" s="9">
        <f>'M2 MAQUETTE (ANNUEL)'!I128*1.5</f>
        <v>0</v>
      </c>
      <c r="AD114" s="9" t="e">
        <f>#REF!*1.5</f>
        <v>#REF!</v>
      </c>
    </row>
    <row r="115" spans="27:30" x14ac:dyDescent="0.25">
      <c r="AA115" s="9">
        <f>'M1 MAQUETTE (ANNUEL)'!I142*1.5</f>
        <v>0</v>
      </c>
      <c r="AB115" s="9" t="e">
        <f>#REF!*1.5</f>
        <v>#REF!</v>
      </c>
      <c r="AC115" s="9">
        <f>'M2 MAQUETTE (ANNUEL)'!I129*1.5</f>
        <v>0</v>
      </c>
      <c r="AD115" s="9" t="e">
        <f>#REF!*1.5</f>
        <v>#REF!</v>
      </c>
    </row>
    <row r="116" spans="27:30" x14ac:dyDescent="0.25">
      <c r="AA116" s="9">
        <f>'M1 MAQUETTE (ANNUEL)'!I143*1.5</f>
        <v>0</v>
      </c>
      <c r="AB116" s="9" t="e">
        <f>#REF!*1.5</f>
        <v>#REF!</v>
      </c>
      <c r="AC116" s="9">
        <f>'M2 MAQUETTE (ANNUEL)'!I130*1.5</f>
        <v>0</v>
      </c>
      <c r="AD116" s="9" t="e">
        <f>#REF!*1.5</f>
        <v>#REF!</v>
      </c>
    </row>
    <row r="117" spans="27:30" x14ac:dyDescent="0.25">
      <c r="AA117" s="9">
        <f>'M1 MAQUETTE (ANNUEL)'!I144*1.5</f>
        <v>0</v>
      </c>
      <c r="AB117" s="9" t="e">
        <f>#REF!*1.5</f>
        <v>#REF!</v>
      </c>
      <c r="AC117" s="9">
        <f>'M2 MAQUETTE (ANNUEL)'!I131*1.5</f>
        <v>0</v>
      </c>
      <c r="AD117" s="9" t="e">
        <f>#REF!*1.5</f>
        <v>#REF!</v>
      </c>
    </row>
    <row r="118" spans="27:30" x14ac:dyDescent="0.25">
      <c r="AA118" s="9">
        <f>'M1 MAQUETTE (ANNUEL)'!I145*1.5</f>
        <v>0</v>
      </c>
      <c r="AB118" s="9" t="e">
        <f>#REF!*1.5</f>
        <v>#REF!</v>
      </c>
      <c r="AC118" s="9">
        <f>'M2 MAQUETTE (ANNUEL)'!I132*1.5</f>
        <v>0</v>
      </c>
      <c r="AD118" s="9" t="e">
        <f>#REF!*1.5</f>
        <v>#REF!</v>
      </c>
    </row>
    <row r="119" spans="27:30" x14ac:dyDescent="0.25">
      <c r="AA119" s="9">
        <f>'M1 MAQUETTE (ANNUEL)'!I146*1.5</f>
        <v>0</v>
      </c>
      <c r="AB119" s="9" t="e">
        <f>#REF!*1.5</f>
        <v>#REF!</v>
      </c>
      <c r="AC119" s="9">
        <f>'M2 MAQUETTE (ANNUEL)'!I133*1.5</f>
        <v>0</v>
      </c>
      <c r="AD119" s="9" t="e">
        <f>#REF!*1.5</f>
        <v>#REF!</v>
      </c>
    </row>
    <row r="120" spans="27:30" x14ac:dyDescent="0.25">
      <c r="AA120" s="9">
        <f>'M1 MAQUETTE (ANNUEL)'!I147*1.5</f>
        <v>0</v>
      </c>
      <c r="AB120" s="9" t="e">
        <f>#REF!*1.5</f>
        <v>#REF!</v>
      </c>
      <c r="AC120" s="9">
        <f>'M2 MAQUETTE (ANNUEL)'!I134*1.5</f>
        <v>0</v>
      </c>
      <c r="AD120" s="9" t="e">
        <f>#REF!*1.5</f>
        <v>#REF!</v>
      </c>
    </row>
    <row r="121" spans="27:30" x14ac:dyDescent="0.25">
      <c r="AA121" s="9">
        <f>'M1 MAQUETTE (ANNUEL)'!I148*1.5</f>
        <v>0</v>
      </c>
      <c r="AB121" s="9" t="e">
        <f>#REF!*1.5</f>
        <v>#REF!</v>
      </c>
      <c r="AC121" s="9">
        <f>'M2 MAQUETTE (ANNUEL)'!I135*1.5</f>
        <v>0</v>
      </c>
      <c r="AD121" s="9" t="e">
        <f>#REF!*1.5</f>
        <v>#REF!</v>
      </c>
    </row>
    <row r="122" spans="27:30" x14ac:dyDescent="0.25">
      <c r="AA122" s="9">
        <f>'M1 MAQUETTE (ANNUEL)'!I149*1.5</f>
        <v>0</v>
      </c>
      <c r="AB122" s="9" t="e">
        <f>#REF!*1.5</f>
        <v>#REF!</v>
      </c>
      <c r="AC122" s="9">
        <f>'M2 MAQUETTE (ANNUEL)'!I136*1.5</f>
        <v>0</v>
      </c>
      <c r="AD122" s="9" t="e">
        <f>#REF!*1.5</f>
        <v>#REF!</v>
      </c>
    </row>
    <row r="123" spans="27:30" x14ac:dyDescent="0.25">
      <c r="AA123" s="9">
        <f>'M1 MAQUETTE (ANNUEL)'!I150*1.5</f>
        <v>0</v>
      </c>
      <c r="AB123" s="9" t="e">
        <f>#REF!*1.5</f>
        <v>#REF!</v>
      </c>
      <c r="AC123" s="9">
        <f>'M2 MAQUETTE (ANNUEL)'!I137*1.5</f>
        <v>0</v>
      </c>
      <c r="AD123" s="9" t="e">
        <f>#REF!*1.5</f>
        <v>#REF!</v>
      </c>
    </row>
    <row r="124" spans="27:30" x14ac:dyDescent="0.25">
      <c r="AA124" s="9">
        <f>'M1 MAQUETTE (ANNUEL)'!I151*1.5</f>
        <v>0</v>
      </c>
      <c r="AB124" s="9" t="e">
        <f>#REF!*1.5</f>
        <v>#REF!</v>
      </c>
      <c r="AC124" s="9">
        <f>'M2 MAQUETTE (ANNUEL)'!I138*1.5</f>
        <v>0</v>
      </c>
      <c r="AD124" s="9" t="e">
        <f>#REF!*1.5</f>
        <v>#REF!</v>
      </c>
    </row>
    <row r="125" spans="27:30" x14ac:dyDescent="0.25">
      <c r="AA125" s="9">
        <f>'M1 MAQUETTE (ANNUEL)'!I152*1.5</f>
        <v>0</v>
      </c>
      <c r="AB125" s="9" t="e">
        <f>#REF!*1.5</f>
        <v>#REF!</v>
      </c>
      <c r="AC125" s="9">
        <f>'M2 MAQUETTE (ANNUEL)'!I139*1.5</f>
        <v>0</v>
      </c>
      <c r="AD125" s="9" t="e">
        <f>#REF!*1.5</f>
        <v>#REF!</v>
      </c>
    </row>
    <row r="126" spans="27:30" x14ac:dyDescent="0.25">
      <c r="AA126" s="9">
        <f>'M1 MAQUETTE (ANNUEL)'!I153*1.5</f>
        <v>0</v>
      </c>
      <c r="AB126" s="9" t="e">
        <f>#REF!*1.5</f>
        <v>#REF!</v>
      </c>
      <c r="AC126" s="9">
        <f>'M2 MAQUETTE (ANNUEL)'!I140*1.5</f>
        <v>0</v>
      </c>
      <c r="AD126" s="9" t="e">
        <f>#REF!*1.5</f>
        <v>#REF!</v>
      </c>
    </row>
    <row r="127" spans="27:30" x14ac:dyDescent="0.25">
      <c r="AA127" s="9">
        <f>'M1 MAQUETTE (ANNUEL)'!I154*1.5</f>
        <v>0</v>
      </c>
      <c r="AB127" s="9" t="e">
        <f>#REF!*1.5</f>
        <v>#REF!</v>
      </c>
      <c r="AC127" s="9">
        <f>'M2 MAQUETTE (ANNUEL)'!I141*1.5</f>
        <v>0</v>
      </c>
      <c r="AD127" s="9" t="e">
        <f>#REF!*1.5</f>
        <v>#REF!</v>
      </c>
    </row>
    <row r="128" spans="27:30" x14ac:dyDescent="0.25">
      <c r="AA128" s="9">
        <f>'M1 MAQUETTE (ANNUEL)'!I155*1.5</f>
        <v>0</v>
      </c>
      <c r="AB128" s="9" t="e">
        <f>#REF!*1.5</f>
        <v>#REF!</v>
      </c>
      <c r="AC128" s="9">
        <f>'M2 MAQUETTE (ANNUEL)'!I142*1.5</f>
        <v>0</v>
      </c>
      <c r="AD128" s="9" t="e">
        <f>#REF!*1.5</f>
        <v>#REF!</v>
      </c>
    </row>
    <row r="129" spans="27:30" x14ac:dyDescent="0.25">
      <c r="AA129" s="9">
        <f>'M1 MAQUETTE (ANNUEL)'!I156*1.5</f>
        <v>0</v>
      </c>
      <c r="AB129" s="9" t="e">
        <f>#REF!*1.5</f>
        <v>#REF!</v>
      </c>
      <c r="AC129" s="9">
        <f>'M2 MAQUETTE (ANNUEL)'!I143*1.5</f>
        <v>0</v>
      </c>
      <c r="AD129" s="9" t="e">
        <f>#REF!*1.5</f>
        <v>#REF!</v>
      </c>
    </row>
    <row r="130" spans="27:30" x14ac:dyDescent="0.25">
      <c r="AA130" s="9">
        <f>'M1 MAQUETTE (ANNUEL)'!I157*1.5</f>
        <v>0</v>
      </c>
      <c r="AB130" s="9" t="e">
        <f>#REF!*1.5</f>
        <v>#REF!</v>
      </c>
      <c r="AC130" s="9">
        <f>'M2 MAQUETTE (ANNUEL)'!I144*1.5</f>
        <v>0</v>
      </c>
      <c r="AD130" s="9" t="e">
        <f>#REF!*1.5</f>
        <v>#REF!</v>
      </c>
    </row>
    <row r="131" spans="27:30" x14ac:dyDescent="0.25">
      <c r="AA131" s="9">
        <f>'M1 MAQUETTE (ANNUEL)'!I158*1.5</f>
        <v>0</v>
      </c>
      <c r="AB131" s="9" t="e">
        <f>#REF!*1.5</f>
        <v>#REF!</v>
      </c>
      <c r="AC131" s="9">
        <f>'M2 MAQUETTE (ANNUEL)'!I145*1.5</f>
        <v>0</v>
      </c>
      <c r="AD131" s="9" t="e">
        <f>#REF!*1.5</f>
        <v>#REF!</v>
      </c>
    </row>
    <row r="132" spans="27:30" x14ac:dyDescent="0.25">
      <c r="AA132" s="9">
        <f>'M1 MAQUETTE (ANNUEL)'!I159*1.5</f>
        <v>0</v>
      </c>
      <c r="AB132" s="9" t="e">
        <f>#REF!*1.5</f>
        <v>#REF!</v>
      </c>
      <c r="AC132" s="9">
        <f>'M2 MAQUETTE (ANNUEL)'!I146*1.5</f>
        <v>0</v>
      </c>
      <c r="AD132" s="9" t="e">
        <f>#REF!*1.5</f>
        <v>#REF!</v>
      </c>
    </row>
    <row r="133" spans="27:30" x14ac:dyDescent="0.25">
      <c r="AA133" s="9">
        <f>'M1 MAQUETTE (ANNUEL)'!I160*1.5</f>
        <v>0</v>
      </c>
      <c r="AB133" s="9" t="e">
        <f>#REF!*1.5</f>
        <v>#REF!</v>
      </c>
      <c r="AC133" s="9">
        <f>'M2 MAQUETTE (ANNUEL)'!I147*1.5</f>
        <v>0</v>
      </c>
      <c r="AD133" s="9" t="e">
        <f>#REF!*1.5</f>
        <v>#REF!</v>
      </c>
    </row>
    <row r="134" spans="27:30" x14ac:dyDescent="0.25">
      <c r="AA134" s="9">
        <f>'M1 MAQUETTE (ANNUEL)'!I161*1.5</f>
        <v>0</v>
      </c>
      <c r="AB134" s="9" t="e">
        <f>#REF!*1.5</f>
        <v>#REF!</v>
      </c>
      <c r="AC134" s="9">
        <f>'M2 MAQUETTE (ANNUEL)'!I148*1.5</f>
        <v>0</v>
      </c>
      <c r="AD134" s="9" t="e">
        <f>#REF!*1.5</f>
        <v>#REF!</v>
      </c>
    </row>
    <row r="135" spans="27:30" x14ac:dyDescent="0.25">
      <c r="AA135" s="9">
        <f>'M1 MAQUETTE (ANNUEL)'!I162*1.5</f>
        <v>0</v>
      </c>
      <c r="AB135" s="9" t="e">
        <f>#REF!*1.5</f>
        <v>#REF!</v>
      </c>
      <c r="AC135" s="9">
        <f>'M2 MAQUETTE (ANNUEL)'!I149*1.5</f>
        <v>0</v>
      </c>
      <c r="AD135" s="9" t="e">
        <f>#REF!*1.5</f>
        <v>#REF!</v>
      </c>
    </row>
    <row r="136" spans="27:30" x14ac:dyDescent="0.25">
      <c r="AA136" s="9">
        <f>'M1 MAQUETTE (ANNUEL)'!I163*1.5</f>
        <v>0</v>
      </c>
      <c r="AB136" s="9" t="e">
        <f>#REF!*1.5</f>
        <v>#REF!</v>
      </c>
      <c r="AC136" s="9">
        <f>'M2 MAQUETTE (ANNUEL)'!I150*1.5</f>
        <v>0</v>
      </c>
      <c r="AD136" s="9" t="e">
        <f>#REF!*1.5</f>
        <v>#REF!</v>
      </c>
    </row>
    <row r="137" spans="27:30" x14ac:dyDescent="0.25">
      <c r="AA137" s="9">
        <f>'M1 MAQUETTE (ANNUEL)'!I164*1.5</f>
        <v>0</v>
      </c>
      <c r="AB137" s="9" t="e">
        <f>#REF!*1.5</f>
        <v>#REF!</v>
      </c>
      <c r="AC137" s="9">
        <f>'M2 MAQUETTE (ANNUEL)'!I151*1.5</f>
        <v>0</v>
      </c>
      <c r="AD137" s="9" t="e">
        <f>#REF!*1.5</f>
        <v>#REF!</v>
      </c>
    </row>
    <row r="138" spans="27:30" x14ac:dyDescent="0.25">
      <c r="AA138" s="9">
        <f>'M1 MAQUETTE (ANNUEL)'!I165*1.5</f>
        <v>0</v>
      </c>
      <c r="AB138" s="9" t="e">
        <f>#REF!*1.5</f>
        <v>#REF!</v>
      </c>
      <c r="AC138" s="9">
        <f>'M2 MAQUETTE (ANNUEL)'!I152*1.5</f>
        <v>0</v>
      </c>
      <c r="AD138" s="9" t="e">
        <f>#REF!*1.5</f>
        <v>#REF!</v>
      </c>
    </row>
    <row r="139" spans="27:30" x14ac:dyDescent="0.25">
      <c r="AA139" s="9">
        <f>'M1 MAQUETTE (ANNUEL)'!I166*1.5</f>
        <v>0</v>
      </c>
      <c r="AB139" s="9" t="e">
        <f>#REF!*1.5</f>
        <v>#REF!</v>
      </c>
      <c r="AC139" s="9">
        <f>'M2 MAQUETTE (ANNUEL)'!I153*1.5</f>
        <v>0</v>
      </c>
      <c r="AD139" s="9" t="e">
        <f>#REF!*1.5</f>
        <v>#REF!</v>
      </c>
    </row>
    <row r="140" spans="27:30" x14ac:dyDescent="0.25">
      <c r="AA140" s="9">
        <f>'M1 MAQUETTE (ANNUEL)'!I167*1.5</f>
        <v>0</v>
      </c>
      <c r="AB140" s="9" t="e">
        <f>#REF!*1.5</f>
        <v>#REF!</v>
      </c>
      <c r="AC140" s="9">
        <f>'M2 MAQUETTE (ANNUEL)'!I154*1.5</f>
        <v>0</v>
      </c>
      <c r="AD140" s="9" t="e">
        <f>#REF!*1.5</f>
        <v>#REF!</v>
      </c>
    </row>
    <row r="141" spans="27:30" x14ac:dyDescent="0.25">
      <c r="AA141" s="9">
        <f>'M1 MAQUETTE (ANNUEL)'!I168*1.5</f>
        <v>0</v>
      </c>
      <c r="AB141" s="9" t="e">
        <f>#REF!*1.5</f>
        <v>#REF!</v>
      </c>
      <c r="AC141" s="9">
        <f>'M2 MAQUETTE (ANNUEL)'!I155*1.5</f>
        <v>0</v>
      </c>
      <c r="AD141" s="9" t="e">
        <f>#REF!*1.5</f>
        <v>#REF!</v>
      </c>
    </row>
    <row r="142" spans="27:30" x14ac:dyDescent="0.25">
      <c r="AA142" s="9">
        <f>'M1 MAQUETTE (ANNUEL)'!I169*1.5</f>
        <v>0</v>
      </c>
      <c r="AB142" s="9" t="e">
        <f>#REF!*1.5</f>
        <v>#REF!</v>
      </c>
      <c r="AC142" s="9">
        <f>'M2 MAQUETTE (ANNUEL)'!I156*1.5</f>
        <v>0</v>
      </c>
      <c r="AD142" s="9" t="e">
        <f>#REF!*1.5</f>
        <v>#REF!</v>
      </c>
    </row>
    <row r="143" spans="27:30" x14ac:dyDescent="0.25">
      <c r="AA143" s="9">
        <f>'M1 MAQUETTE (ANNUEL)'!I170*1.5</f>
        <v>0</v>
      </c>
      <c r="AB143" s="9" t="e">
        <f>#REF!*1.5</f>
        <v>#REF!</v>
      </c>
      <c r="AC143" s="9">
        <f>'M2 MAQUETTE (ANNUEL)'!I157*1.5</f>
        <v>0</v>
      </c>
      <c r="AD143" s="9" t="e">
        <f>#REF!*1.5</f>
        <v>#REF!</v>
      </c>
    </row>
    <row r="144" spans="27:30" x14ac:dyDescent="0.25">
      <c r="AA144" s="9">
        <f>'M1 MAQUETTE (ANNUEL)'!I171*1.5</f>
        <v>0</v>
      </c>
      <c r="AB144" s="9" t="e">
        <f>#REF!*1.5</f>
        <v>#REF!</v>
      </c>
      <c r="AC144" s="9">
        <f>'M2 MAQUETTE (ANNUEL)'!I158*1.5</f>
        <v>0</v>
      </c>
      <c r="AD144" s="9" t="e">
        <f>#REF!*1.5</f>
        <v>#REF!</v>
      </c>
    </row>
    <row r="145" spans="27:30" x14ac:dyDescent="0.25">
      <c r="AA145" s="9">
        <f>'M1 MAQUETTE (ANNUEL)'!I172*1.5</f>
        <v>0</v>
      </c>
      <c r="AB145" s="9" t="e">
        <f>#REF!*1.5</f>
        <v>#REF!</v>
      </c>
      <c r="AC145" s="9">
        <f>'M2 MAQUETTE (ANNUEL)'!I159*1.5</f>
        <v>0</v>
      </c>
      <c r="AD145" s="9" t="e">
        <f>#REF!*1.5</f>
        <v>#REF!</v>
      </c>
    </row>
    <row r="146" spans="27:30" x14ac:dyDescent="0.25">
      <c r="AA146" s="9">
        <f>'M1 MAQUETTE (ANNUEL)'!I173*1.5</f>
        <v>0</v>
      </c>
      <c r="AB146" s="9" t="e">
        <f>#REF!*1.5</f>
        <v>#REF!</v>
      </c>
      <c r="AC146" s="9">
        <f>'M2 MAQUETTE (ANNUEL)'!I160*1.5</f>
        <v>0</v>
      </c>
      <c r="AD146" s="9" t="e">
        <f>#REF!*1.5</f>
        <v>#REF!</v>
      </c>
    </row>
    <row r="147" spans="27:30" x14ac:dyDescent="0.25">
      <c r="AA147" s="9">
        <f>'M1 MAQUETTE (ANNUEL)'!I174*1.5</f>
        <v>0</v>
      </c>
      <c r="AB147" s="9" t="e">
        <f>#REF!*1.5</f>
        <v>#REF!</v>
      </c>
      <c r="AC147" s="9">
        <f>'M2 MAQUETTE (ANNUEL)'!I161*1.5</f>
        <v>0</v>
      </c>
      <c r="AD147" s="9" t="e">
        <f>#REF!*1.5</f>
        <v>#REF!</v>
      </c>
    </row>
    <row r="148" spans="27:30" x14ac:dyDescent="0.25">
      <c r="AA148" s="9">
        <f>'M1 MAQUETTE (ANNUEL)'!I175*1.5</f>
        <v>0</v>
      </c>
      <c r="AB148" s="9" t="e">
        <f>#REF!*1.5</f>
        <v>#REF!</v>
      </c>
      <c r="AC148" s="9">
        <f>'M2 MAQUETTE (ANNUEL)'!I162*1.5</f>
        <v>0</v>
      </c>
      <c r="AD148" s="9" t="e">
        <f>#REF!*1.5</f>
        <v>#REF!</v>
      </c>
    </row>
    <row r="149" spans="27:30" x14ac:dyDescent="0.25">
      <c r="AA149" s="9">
        <f>'M1 MAQUETTE (ANNUEL)'!I176*1.5</f>
        <v>0</v>
      </c>
      <c r="AB149" s="9" t="e">
        <f>#REF!*1.5</f>
        <v>#REF!</v>
      </c>
      <c r="AC149" s="9">
        <f>'M2 MAQUETTE (ANNUEL)'!I163*1.5</f>
        <v>0</v>
      </c>
      <c r="AD149" s="9" t="e">
        <f>#REF!*1.5</f>
        <v>#REF!</v>
      </c>
    </row>
    <row r="150" spans="27:30" x14ac:dyDescent="0.25">
      <c r="AA150" s="9">
        <f>'M1 MAQUETTE (ANNUEL)'!I177*1.5</f>
        <v>0</v>
      </c>
      <c r="AB150" s="9" t="e">
        <f>#REF!*1.5</f>
        <v>#REF!</v>
      </c>
      <c r="AC150" s="9">
        <f>'M2 MAQUETTE (ANNUEL)'!I164*1.5</f>
        <v>0</v>
      </c>
      <c r="AD150" s="9" t="e">
        <f>#REF!*1.5</f>
        <v>#REF!</v>
      </c>
    </row>
    <row r="151" spans="27:30" x14ac:dyDescent="0.25">
      <c r="AA151" s="9">
        <f>'M1 MAQUETTE (ANNUEL)'!I178*1.5</f>
        <v>0</v>
      </c>
      <c r="AB151" s="9" t="e">
        <f>#REF!*1.5</f>
        <v>#REF!</v>
      </c>
      <c r="AC151" s="9">
        <f>'M2 MAQUETTE (ANNUEL)'!I165*1.5</f>
        <v>0</v>
      </c>
      <c r="AD151" s="9" t="e">
        <f>#REF!*1.5</f>
        <v>#REF!</v>
      </c>
    </row>
    <row r="152" spans="27:30" x14ac:dyDescent="0.25">
      <c r="AA152" s="9">
        <f>'M1 MAQUETTE (ANNUEL)'!I179*1.5</f>
        <v>0</v>
      </c>
      <c r="AB152" s="9" t="e">
        <f>#REF!*1.5</f>
        <v>#REF!</v>
      </c>
      <c r="AC152" s="9">
        <f>'M2 MAQUETTE (ANNUEL)'!I166*1.5</f>
        <v>0</v>
      </c>
      <c r="AD152" s="9" t="e">
        <f>#REF!*1.5</f>
        <v>#REF!</v>
      </c>
    </row>
    <row r="153" spans="27:30" x14ac:dyDescent="0.25">
      <c r="AA153" s="9">
        <f>'M1 MAQUETTE (ANNUEL)'!I180*1.5</f>
        <v>0</v>
      </c>
      <c r="AB153" s="9" t="e">
        <f>#REF!*1.5</f>
        <v>#REF!</v>
      </c>
      <c r="AC153" s="9">
        <f>'M2 MAQUETTE (ANNUEL)'!I167*1.5</f>
        <v>0</v>
      </c>
      <c r="AD153" s="9" t="e">
        <f>#REF!*1.5</f>
        <v>#REF!</v>
      </c>
    </row>
    <row r="154" spans="27:30" x14ac:dyDescent="0.25">
      <c r="AA154" s="9">
        <f>'M1 MAQUETTE (ANNUEL)'!I181*1.5</f>
        <v>0</v>
      </c>
      <c r="AB154" s="9" t="e">
        <f>#REF!*1.5</f>
        <v>#REF!</v>
      </c>
      <c r="AC154" s="9">
        <f>'M2 MAQUETTE (ANNUEL)'!I168*1.5</f>
        <v>0</v>
      </c>
      <c r="AD154" s="9" t="e">
        <f>#REF!*1.5</f>
        <v>#REF!</v>
      </c>
    </row>
    <row r="155" spans="27:30" x14ac:dyDescent="0.25">
      <c r="AA155" s="9">
        <f>'M1 MAQUETTE (ANNUEL)'!I182*1.5</f>
        <v>0</v>
      </c>
      <c r="AB155" s="9" t="e">
        <f>#REF!*1.5</f>
        <v>#REF!</v>
      </c>
      <c r="AC155" s="9">
        <f>'M2 MAQUETTE (ANNUEL)'!I169*1.5</f>
        <v>0</v>
      </c>
      <c r="AD155" s="9" t="e">
        <f>#REF!*1.5</f>
        <v>#REF!</v>
      </c>
    </row>
    <row r="156" spans="27:30" x14ac:dyDescent="0.25">
      <c r="AA156" s="9">
        <f>'M1 MAQUETTE (ANNUEL)'!I183*1.5</f>
        <v>0</v>
      </c>
      <c r="AB156" s="9" t="e">
        <f>#REF!*1.5</f>
        <v>#REF!</v>
      </c>
      <c r="AC156" s="9">
        <f>'M2 MAQUETTE (ANNUEL)'!I170*1.5</f>
        <v>0</v>
      </c>
      <c r="AD156" s="9" t="e">
        <f>#REF!*1.5</f>
        <v>#REF!</v>
      </c>
    </row>
    <row r="157" spans="27:30" x14ac:dyDescent="0.25">
      <c r="AA157" s="9">
        <f>'M1 MAQUETTE (ANNUEL)'!I184*1.5</f>
        <v>0</v>
      </c>
      <c r="AB157" s="9" t="e">
        <f>#REF!*1.5</f>
        <v>#REF!</v>
      </c>
      <c r="AC157" s="9">
        <f>'M2 MAQUETTE (ANNUEL)'!I171*1.5</f>
        <v>0</v>
      </c>
      <c r="AD157" s="9" t="e">
        <f>#REF!*1.5</f>
        <v>#REF!</v>
      </c>
    </row>
    <row r="158" spans="27:30" x14ac:dyDescent="0.25">
      <c r="AA158" s="9">
        <f>'M1 MAQUETTE (ANNUEL)'!I185*1.5</f>
        <v>0</v>
      </c>
      <c r="AB158" s="9" t="e">
        <f>#REF!*1.5</f>
        <v>#REF!</v>
      </c>
      <c r="AC158" s="9">
        <f>'M2 MAQUETTE (ANNUEL)'!I172*1.5</f>
        <v>0</v>
      </c>
      <c r="AD158" s="9" t="e">
        <f>#REF!*1.5</f>
        <v>#REF!</v>
      </c>
    </row>
    <row r="159" spans="27:30" x14ac:dyDescent="0.25">
      <c r="AA159" s="9">
        <f>'M1 MAQUETTE (ANNUEL)'!I186*1.5</f>
        <v>0</v>
      </c>
      <c r="AB159" s="9" t="e">
        <f>#REF!*1.5</f>
        <v>#REF!</v>
      </c>
      <c r="AC159" s="9">
        <f>'M2 MAQUETTE (ANNUEL)'!I173*1.5</f>
        <v>0</v>
      </c>
      <c r="AD159" s="9" t="e">
        <f>#REF!*1.5</f>
        <v>#REF!</v>
      </c>
    </row>
    <row r="160" spans="27:30" x14ac:dyDescent="0.25">
      <c r="AA160" s="9">
        <f>'M1 MAQUETTE (ANNUEL)'!I187*1.5</f>
        <v>0</v>
      </c>
      <c r="AB160" s="9" t="e">
        <f>#REF!*1.5</f>
        <v>#REF!</v>
      </c>
      <c r="AC160" s="9">
        <f>'M2 MAQUETTE (ANNUEL)'!I174*1.5</f>
        <v>0</v>
      </c>
      <c r="AD160" s="9" t="e">
        <f>#REF!*1.5</f>
        <v>#REF!</v>
      </c>
    </row>
    <row r="161" spans="27:30" x14ac:dyDescent="0.25">
      <c r="AA161" s="9">
        <f>'M1 MAQUETTE (ANNUEL)'!I188*1.5</f>
        <v>0</v>
      </c>
      <c r="AB161" s="9" t="e">
        <f>#REF!*1.5</f>
        <v>#REF!</v>
      </c>
      <c r="AC161" s="9">
        <f>'M2 MAQUETTE (ANNUEL)'!I175*1.5</f>
        <v>0</v>
      </c>
      <c r="AD161" s="9" t="e">
        <f>#REF!*1.5</f>
        <v>#REF!</v>
      </c>
    </row>
    <row r="162" spans="27:30" x14ac:dyDescent="0.25">
      <c r="AA162" s="9">
        <f>'M1 MAQUETTE (ANNUEL)'!I189*1.5</f>
        <v>0</v>
      </c>
      <c r="AB162" s="9" t="e">
        <f>#REF!*1.5</f>
        <v>#REF!</v>
      </c>
      <c r="AC162" s="9">
        <f>'M2 MAQUETTE (ANNUEL)'!I176*1.5</f>
        <v>0</v>
      </c>
      <c r="AD162" s="9" t="e">
        <f>#REF!*1.5</f>
        <v>#REF!</v>
      </c>
    </row>
    <row r="163" spans="27:30" x14ac:dyDescent="0.25">
      <c r="AA163" s="9">
        <f>'M1 MAQUETTE (ANNUEL)'!I190*1.5</f>
        <v>0</v>
      </c>
      <c r="AB163" s="9" t="e">
        <f>#REF!*1.5</f>
        <v>#REF!</v>
      </c>
      <c r="AC163" s="9">
        <f>'M2 MAQUETTE (ANNUEL)'!I177*1.5</f>
        <v>0</v>
      </c>
      <c r="AD163" s="9" t="e">
        <f>#REF!*1.5</f>
        <v>#REF!</v>
      </c>
    </row>
    <row r="164" spans="27:30" x14ac:dyDescent="0.25">
      <c r="AA164" s="9">
        <f>'M1 MAQUETTE (ANNUEL)'!I191*1.5</f>
        <v>0</v>
      </c>
      <c r="AB164" s="9" t="e">
        <f>#REF!*1.5</f>
        <v>#REF!</v>
      </c>
      <c r="AC164" s="9">
        <f>'M2 MAQUETTE (ANNUEL)'!I178*1.5</f>
        <v>0</v>
      </c>
      <c r="AD164" s="9" t="e">
        <f>#REF!*1.5</f>
        <v>#REF!</v>
      </c>
    </row>
    <row r="165" spans="27:30" x14ac:dyDescent="0.25">
      <c r="AA165" s="9">
        <f>'M1 MAQUETTE (ANNUEL)'!I192*1.5</f>
        <v>0</v>
      </c>
      <c r="AB165" s="9" t="e">
        <f>#REF!*1.5</f>
        <v>#REF!</v>
      </c>
      <c r="AC165" s="9">
        <f>'M2 MAQUETTE (ANNUEL)'!I179*1.5</f>
        <v>0</v>
      </c>
      <c r="AD165" s="9" t="e">
        <f>#REF!*1.5</f>
        <v>#REF!</v>
      </c>
    </row>
    <row r="166" spans="27:30" x14ac:dyDescent="0.25">
      <c r="AA166" s="9">
        <f>'M1 MAQUETTE (ANNUEL)'!I193*1.5</f>
        <v>0</v>
      </c>
      <c r="AB166" s="9" t="e">
        <f>#REF!*1.5</f>
        <v>#REF!</v>
      </c>
      <c r="AC166" s="9">
        <f>'M2 MAQUETTE (ANNUEL)'!I180*1.5</f>
        <v>0</v>
      </c>
      <c r="AD166" s="9" t="e">
        <f>#REF!*1.5</f>
        <v>#REF!</v>
      </c>
    </row>
    <row r="167" spans="27:30" x14ac:dyDescent="0.25">
      <c r="AA167" s="9">
        <f>'M1 MAQUETTE (ANNUEL)'!I194*1.5</f>
        <v>0</v>
      </c>
      <c r="AB167" s="9" t="e">
        <f>#REF!*1.5</f>
        <v>#REF!</v>
      </c>
      <c r="AC167" s="9">
        <f>'M2 MAQUETTE (ANNUEL)'!I181*1.5</f>
        <v>0</v>
      </c>
      <c r="AD167" s="9" t="e">
        <f>#REF!*1.5</f>
        <v>#REF!</v>
      </c>
    </row>
    <row r="168" spans="27:30" x14ac:dyDescent="0.25">
      <c r="AA168" s="9">
        <f>'M1 MAQUETTE (ANNUEL)'!I195*1.5</f>
        <v>0</v>
      </c>
      <c r="AB168" s="9" t="e">
        <f>#REF!*1.5</f>
        <v>#REF!</v>
      </c>
      <c r="AC168" s="9">
        <f>'M2 MAQUETTE (ANNUEL)'!I182*1.5</f>
        <v>0</v>
      </c>
      <c r="AD168" s="9" t="e">
        <f>#REF!*1.5</f>
        <v>#REF!</v>
      </c>
    </row>
    <row r="169" spans="27:30" x14ac:dyDescent="0.25">
      <c r="AA169" s="9">
        <f>'M1 MAQUETTE (ANNUEL)'!I196*1.5</f>
        <v>0</v>
      </c>
      <c r="AB169" s="9" t="e">
        <f>#REF!*1.5</f>
        <v>#REF!</v>
      </c>
      <c r="AC169" s="9">
        <f>'M2 MAQUETTE (ANNUEL)'!I183*1.5</f>
        <v>0</v>
      </c>
      <c r="AD169" s="9" t="e">
        <f>#REF!*1.5</f>
        <v>#REF!</v>
      </c>
    </row>
    <row r="170" spans="27:30" x14ac:dyDescent="0.25">
      <c r="AA170" s="9">
        <f>'M1 MAQUETTE (ANNUEL)'!I197*1.5</f>
        <v>0</v>
      </c>
      <c r="AB170" s="9" t="e">
        <f>#REF!*1.5</f>
        <v>#REF!</v>
      </c>
      <c r="AC170" s="9">
        <f>'M2 MAQUETTE (ANNUEL)'!I184*1.5</f>
        <v>0</v>
      </c>
      <c r="AD170" s="9" t="e">
        <f>#REF!*1.5</f>
        <v>#REF!</v>
      </c>
    </row>
    <row r="171" spans="27:30" x14ac:dyDescent="0.25">
      <c r="AA171" s="9">
        <f>'M1 MAQUETTE (ANNUEL)'!I198*1.5</f>
        <v>0</v>
      </c>
      <c r="AB171" s="9" t="e">
        <f>#REF!*1.5</f>
        <v>#REF!</v>
      </c>
      <c r="AC171" s="9">
        <f>'M2 MAQUETTE (ANNUEL)'!I185*1.5</f>
        <v>0</v>
      </c>
      <c r="AD171" s="9" t="e">
        <f>#REF!*1.5</f>
        <v>#REF!</v>
      </c>
    </row>
    <row r="172" spans="27:30" x14ac:dyDescent="0.25">
      <c r="AA172" s="9">
        <f>'M1 MAQUETTE (ANNUEL)'!I199*1.5</f>
        <v>0</v>
      </c>
      <c r="AB172" s="9" t="e">
        <f>#REF!*1.5</f>
        <v>#REF!</v>
      </c>
      <c r="AC172" s="9">
        <f>'M2 MAQUETTE (ANNUEL)'!I186*1.5</f>
        <v>0</v>
      </c>
      <c r="AD172" s="9" t="e">
        <f>#REF!*1.5</f>
        <v>#REF!</v>
      </c>
    </row>
    <row r="173" spans="27:30" x14ac:dyDescent="0.25">
      <c r="AA173" s="9">
        <f>'M1 MAQUETTE (ANNUEL)'!I200*1.5</f>
        <v>0</v>
      </c>
      <c r="AB173" s="9" t="e">
        <f>#REF!*1.5</f>
        <v>#REF!</v>
      </c>
      <c r="AC173" s="9">
        <f>'M2 MAQUETTE (ANNUEL)'!I187*1.5</f>
        <v>0</v>
      </c>
      <c r="AD173" s="9" t="e">
        <f>#REF!*1.5</f>
        <v>#REF!</v>
      </c>
    </row>
    <row r="174" spans="27:30" x14ac:dyDescent="0.25">
      <c r="AA174" s="9">
        <f>'M1 MAQUETTE (ANNUEL)'!I201*1.5</f>
        <v>0</v>
      </c>
      <c r="AB174" s="9" t="e">
        <f>#REF!*1.5</f>
        <v>#REF!</v>
      </c>
      <c r="AC174" s="9">
        <f>'M2 MAQUETTE (ANNUEL)'!I188*1.5</f>
        <v>0</v>
      </c>
      <c r="AD174" s="9" t="e">
        <f>#REF!*1.5</f>
        <v>#REF!</v>
      </c>
    </row>
    <row r="175" spans="27:30" x14ac:dyDescent="0.25">
      <c r="AA175" s="9">
        <f>'M1 MAQUETTE (ANNUEL)'!I202*1.5</f>
        <v>0</v>
      </c>
      <c r="AB175" s="9" t="e">
        <f>#REF!*1.5</f>
        <v>#REF!</v>
      </c>
      <c r="AC175" s="9">
        <f>'M2 MAQUETTE (ANNUEL)'!I189*1.5</f>
        <v>0</v>
      </c>
      <c r="AD175" s="9" t="e">
        <f>#REF!*1.5</f>
        <v>#REF!</v>
      </c>
    </row>
    <row r="176" spans="27:30" x14ac:dyDescent="0.25">
      <c r="AA176" s="9">
        <f>'M1 MAQUETTE (ANNUEL)'!I203*1.5</f>
        <v>0</v>
      </c>
      <c r="AB176" s="9" t="e">
        <f>#REF!*1.5</f>
        <v>#REF!</v>
      </c>
      <c r="AC176" s="9">
        <f>'M2 MAQUETTE (ANNUEL)'!I190*1.5</f>
        <v>0</v>
      </c>
      <c r="AD176" s="9" t="e">
        <f>#REF!*1.5</f>
        <v>#REF!</v>
      </c>
    </row>
    <row r="177" spans="27:30" x14ac:dyDescent="0.25">
      <c r="AA177" s="9">
        <f>'M1 MAQUETTE (ANNUEL)'!I204*1.5</f>
        <v>0</v>
      </c>
      <c r="AB177" s="9" t="e">
        <f>#REF!*1.5</f>
        <v>#REF!</v>
      </c>
      <c r="AC177" s="9">
        <f>'M2 MAQUETTE (ANNUEL)'!I191*1.5</f>
        <v>0</v>
      </c>
      <c r="AD177" s="9" t="e">
        <f>#REF!*1.5</f>
        <v>#REF!</v>
      </c>
    </row>
    <row r="178" spans="27:30" x14ac:dyDescent="0.25">
      <c r="AA178" s="9">
        <f>'M1 MAQUETTE (ANNUEL)'!I205*1.5</f>
        <v>0</v>
      </c>
      <c r="AB178" s="9" t="e">
        <f>#REF!*1.5</f>
        <v>#REF!</v>
      </c>
      <c r="AC178" s="9">
        <f>'M2 MAQUETTE (ANNUEL)'!I192*1.5</f>
        <v>0</v>
      </c>
      <c r="AD178" s="9" t="e">
        <f>#REF!*1.5</f>
        <v>#REF!</v>
      </c>
    </row>
    <row r="179" spans="27:30" x14ac:dyDescent="0.25">
      <c r="AA179" s="9">
        <f>'M1 MAQUETTE (ANNUEL)'!I206*1.5</f>
        <v>0</v>
      </c>
      <c r="AB179" s="9" t="e">
        <f>#REF!*1.5</f>
        <v>#REF!</v>
      </c>
      <c r="AC179" s="9">
        <f>'M2 MAQUETTE (ANNUEL)'!I193*1.5</f>
        <v>0</v>
      </c>
      <c r="AD179" s="9" t="e">
        <f>#REF!*1.5</f>
        <v>#REF!</v>
      </c>
    </row>
    <row r="180" spans="27:30" x14ac:dyDescent="0.25">
      <c r="AA180" s="9">
        <f>'M1 MAQUETTE (ANNUEL)'!I207*1.5</f>
        <v>0</v>
      </c>
      <c r="AB180" s="9" t="e">
        <f>#REF!*1.5</f>
        <v>#REF!</v>
      </c>
      <c r="AC180" s="9">
        <f>'M2 MAQUETTE (ANNUEL)'!I194*1.5</f>
        <v>0</v>
      </c>
      <c r="AD180" s="9" t="e">
        <f>#REF!*1.5</f>
        <v>#REF!</v>
      </c>
    </row>
    <row r="181" spans="27:30" x14ac:dyDescent="0.25">
      <c r="AA181" s="9">
        <f>'M1 MAQUETTE (ANNUEL)'!I208*1.5</f>
        <v>0</v>
      </c>
      <c r="AB181" s="9" t="e">
        <f>#REF!*1.5</f>
        <v>#REF!</v>
      </c>
      <c r="AC181" s="9">
        <f>'M2 MAQUETTE (ANNUEL)'!I195*1.5</f>
        <v>0</v>
      </c>
      <c r="AD181" s="9" t="e">
        <f>#REF!*1.5</f>
        <v>#REF!</v>
      </c>
    </row>
    <row r="182" spans="27:30" x14ac:dyDescent="0.25">
      <c r="AA182" s="9">
        <f>'M1 MAQUETTE (ANNUEL)'!I209*1.5</f>
        <v>0</v>
      </c>
      <c r="AB182" s="9" t="e">
        <f>#REF!*1.5</f>
        <v>#REF!</v>
      </c>
      <c r="AC182" s="9">
        <f>'M2 MAQUETTE (ANNUEL)'!I196*1.5</f>
        <v>0</v>
      </c>
      <c r="AD182" s="9" t="e">
        <f>#REF!*1.5</f>
        <v>#REF!</v>
      </c>
    </row>
    <row r="183" spans="27:30" x14ac:dyDescent="0.25">
      <c r="AA183" s="9">
        <f>'M1 MAQUETTE (ANNUEL)'!I210*1.5</f>
        <v>0</v>
      </c>
      <c r="AB183" s="9" t="e">
        <f>#REF!*1.5</f>
        <v>#REF!</v>
      </c>
      <c r="AC183" s="9">
        <f>'M2 MAQUETTE (ANNUEL)'!I197*1.5</f>
        <v>0</v>
      </c>
      <c r="AD183" s="9" t="e">
        <f>#REF!*1.5</f>
        <v>#REF!</v>
      </c>
    </row>
    <row r="184" spans="27:30" x14ac:dyDescent="0.25">
      <c r="AA184" s="9">
        <f>'M1 MAQUETTE (ANNUEL)'!I211*1.5</f>
        <v>0</v>
      </c>
      <c r="AB184" s="9" t="e">
        <f>#REF!*1.5</f>
        <v>#REF!</v>
      </c>
      <c r="AC184" s="9">
        <f>'M2 MAQUETTE (ANNUEL)'!I198*1.5</f>
        <v>0</v>
      </c>
      <c r="AD184" s="9" t="e">
        <f>#REF!*1.5</f>
        <v>#REF!</v>
      </c>
    </row>
    <row r="185" spans="27:30" x14ac:dyDescent="0.25">
      <c r="AA185" s="9">
        <f>'M1 MAQUETTE (ANNUEL)'!I212*1.5</f>
        <v>0</v>
      </c>
      <c r="AB185" s="9" t="e">
        <f>#REF!*1.5</f>
        <v>#REF!</v>
      </c>
      <c r="AC185" s="9">
        <f>'M2 MAQUETTE (ANNUEL)'!I199*1.5</f>
        <v>0</v>
      </c>
      <c r="AD185" s="9" t="e">
        <f>#REF!*1.5</f>
        <v>#REF!</v>
      </c>
    </row>
    <row r="186" spans="27:30" x14ac:dyDescent="0.25">
      <c r="AA186" s="9">
        <f>'M1 MAQUETTE (ANNUEL)'!I213*1.5</f>
        <v>0</v>
      </c>
      <c r="AB186" s="9" t="e">
        <f>#REF!*1.5</f>
        <v>#REF!</v>
      </c>
      <c r="AC186" s="9">
        <f>'M2 MAQUETTE (ANNUEL)'!I200*1.5</f>
        <v>0</v>
      </c>
      <c r="AD186" s="9" t="e">
        <f>#REF!*1.5</f>
        <v>#REF!</v>
      </c>
    </row>
    <row r="187" spans="27:30" x14ac:dyDescent="0.25">
      <c r="AA187" s="9">
        <f>'M1 MAQUETTE (ANNUEL)'!I214*1.5</f>
        <v>0</v>
      </c>
      <c r="AB187" s="9" t="e">
        <f>#REF!*1.5</f>
        <v>#REF!</v>
      </c>
      <c r="AC187" s="9">
        <f>'M2 MAQUETTE (ANNUEL)'!I201*1.5</f>
        <v>0</v>
      </c>
      <c r="AD187" s="9" t="e">
        <f>#REF!*1.5</f>
        <v>#REF!</v>
      </c>
    </row>
    <row r="188" spans="27:30" x14ac:dyDescent="0.25">
      <c r="AA188" s="9">
        <f>'M1 MAQUETTE (ANNUEL)'!I215*1.5</f>
        <v>0</v>
      </c>
      <c r="AB188" s="9" t="e">
        <f>#REF!*1.5</f>
        <v>#REF!</v>
      </c>
      <c r="AC188" s="9">
        <f>'M2 MAQUETTE (ANNUEL)'!I202*1.5</f>
        <v>0</v>
      </c>
      <c r="AD188" s="9" t="e">
        <f>#REF!*1.5</f>
        <v>#REF!</v>
      </c>
    </row>
    <row r="189" spans="27:30" x14ac:dyDescent="0.25">
      <c r="AA189" s="9">
        <f>'M1 MAQUETTE (ANNUEL)'!I216*1.5</f>
        <v>0</v>
      </c>
      <c r="AB189" s="9" t="e">
        <f>#REF!*1.5</f>
        <v>#REF!</v>
      </c>
      <c r="AC189" s="9">
        <f>'M2 MAQUETTE (ANNUEL)'!I203*1.5</f>
        <v>0</v>
      </c>
      <c r="AD189" s="9" t="e">
        <f>#REF!*1.5</f>
        <v>#REF!</v>
      </c>
    </row>
    <row r="190" spans="27:30" x14ac:dyDescent="0.25">
      <c r="AA190" s="9">
        <f>'M1 MAQUETTE (ANNUEL)'!I217*1.5</f>
        <v>0</v>
      </c>
      <c r="AB190" s="9" t="e">
        <f>#REF!*1.5</f>
        <v>#REF!</v>
      </c>
      <c r="AC190" s="9">
        <f>'M2 MAQUETTE (ANNUEL)'!I204*1.5</f>
        <v>0</v>
      </c>
      <c r="AD190" s="9" t="e">
        <f>#REF!*1.5</f>
        <v>#REF!</v>
      </c>
    </row>
    <row r="191" spans="27:30" x14ac:dyDescent="0.25">
      <c r="AA191" s="9">
        <f>'M1 MAQUETTE (ANNUEL)'!I218*1.5</f>
        <v>0</v>
      </c>
      <c r="AB191" s="9" t="e">
        <f>#REF!*1.5</f>
        <v>#REF!</v>
      </c>
      <c r="AC191" s="9">
        <f>'M2 MAQUETTE (ANNUEL)'!I205*1.5</f>
        <v>0</v>
      </c>
      <c r="AD191" s="9" t="e">
        <f>#REF!*1.5</f>
        <v>#REF!</v>
      </c>
    </row>
    <row r="192" spans="27:30" x14ac:dyDescent="0.25">
      <c r="AA192" s="9">
        <f>'M1 MAQUETTE (ANNUEL)'!I219*1.5</f>
        <v>0</v>
      </c>
      <c r="AB192" s="9" t="e">
        <f>#REF!*1.5</f>
        <v>#REF!</v>
      </c>
      <c r="AC192" s="9">
        <f>'M2 MAQUETTE (ANNUEL)'!I206*1.5</f>
        <v>0</v>
      </c>
      <c r="AD192" s="9" t="e">
        <f>#REF!*1.5</f>
        <v>#REF!</v>
      </c>
    </row>
    <row r="193" spans="27:30" x14ac:dyDescent="0.25">
      <c r="AA193" s="9">
        <f>'M1 MAQUETTE (ANNUEL)'!I220*1.5</f>
        <v>0</v>
      </c>
      <c r="AB193" s="9" t="e">
        <f>#REF!*1.5</f>
        <v>#REF!</v>
      </c>
      <c r="AC193" s="9">
        <f>'M2 MAQUETTE (ANNUEL)'!I207*1.5</f>
        <v>0</v>
      </c>
      <c r="AD193" s="9" t="e">
        <f>#REF!*1.5</f>
        <v>#REF!</v>
      </c>
    </row>
    <row r="194" spans="27:30" x14ac:dyDescent="0.25">
      <c r="AA194" s="9">
        <f>'M1 MAQUETTE (ANNUEL)'!I221*1.5</f>
        <v>0</v>
      </c>
      <c r="AB194" s="9" t="e">
        <f>#REF!*1.5</f>
        <v>#REF!</v>
      </c>
      <c r="AC194" s="9">
        <f>'M2 MAQUETTE (ANNUEL)'!I208*1.5</f>
        <v>0</v>
      </c>
      <c r="AD194" s="9" t="e">
        <f>#REF!*1.5</f>
        <v>#REF!</v>
      </c>
    </row>
    <row r="195" spans="27:30" x14ac:dyDescent="0.25">
      <c r="AA195" s="9">
        <f>'M1 MAQUETTE (ANNUEL)'!I222*1.5</f>
        <v>0</v>
      </c>
      <c r="AB195" s="9" t="e">
        <f>#REF!*1.5</f>
        <v>#REF!</v>
      </c>
      <c r="AC195" s="9">
        <f>'M2 MAQUETTE (ANNUEL)'!I209*1.5</f>
        <v>0</v>
      </c>
      <c r="AD195" s="9" t="e">
        <f>#REF!*1.5</f>
        <v>#REF!</v>
      </c>
    </row>
    <row r="196" spans="27:30" x14ac:dyDescent="0.25">
      <c r="AA196" s="9">
        <f>'M1 MAQUETTE (ANNUEL)'!I223*1.5</f>
        <v>0</v>
      </c>
      <c r="AB196" s="9" t="e">
        <f>#REF!*1.5</f>
        <v>#REF!</v>
      </c>
      <c r="AC196" s="9">
        <f>'M2 MAQUETTE (ANNUEL)'!I210*1.5</f>
        <v>0</v>
      </c>
      <c r="AD196" s="9" t="e">
        <f>#REF!*1.5</f>
        <v>#REF!</v>
      </c>
    </row>
    <row r="197" spans="27:30" x14ac:dyDescent="0.25">
      <c r="AA197" s="9">
        <f>'M1 MAQUETTE (ANNUEL)'!I224*1.5</f>
        <v>0</v>
      </c>
      <c r="AB197" s="9" t="e">
        <f>#REF!*1.5</f>
        <v>#REF!</v>
      </c>
      <c r="AC197" s="9">
        <f>'M2 MAQUETTE (ANNUEL)'!I211*1.5</f>
        <v>0</v>
      </c>
      <c r="AD197" s="9" t="e">
        <f>#REF!*1.5</f>
        <v>#REF!</v>
      </c>
    </row>
    <row r="198" spans="27:30" x14ac:dyDescent="0.25">
      <c r="AA198" s="9">
        <f>'M1 MAQUETTE (ANNUEL)'!I225*1.5</f>
        <v>0</v>
      </c>
      <c r="AB198" s="9" t="e">
        <f>#REF!*1.5</f>
        <v>#REF!</v>
      </c>
      <c r="AC198" s="9">
        <f>'M2 MAQUETTE (ANNUEL)'!I212*1.5</f>
        <v>0</v>
      </c>
      <c r="AD198" s="9" t="e">
        <f>#REF!*1.5</f>
        <v>#REF!</v>
      </c>
    </row>
    <row r="199" spans="27:30" x14ac:dyDescent="0.25">
      <c r="AA199" s="9">
        <f>'M1 MAQUETTE (ANNUEL)'!I226*1.5</f>
        <v>0</v>
      </c>
      <c r="AB199" s="9" t="e">
        <f>#REF!*1.5</f>
        <v>#REF!</v>
      </c>
      <c r="AC199" s="9">
        <f>'M2 MAQUETTE (ANNUEL)'!I213*1.5</f>
        <v>0</v>
      </c>
      <c r="AD199" s="9" t="e">
        <f>#REF!*1.5</f>
        <v>#REF!</v>
      </c>
    </row>
    <row r="200" spans="27:30" x14ac:dyDescent="0.25">
      <c r="AA200" s="9">
        <f>'M1 MAQUETTE (ANNUEL)'!I227*1.5</f>
        <v>0</v>
      </c>
      <c r="AB200" s="9" t="e">
        <f>#REF!*1.5</f>
        <v>#REF!</v>
      </c>
      <c r="AC200" s="9">
        <f>'M2 MAQUETTE (ANNUEL)'!I214*1.5</f>
        <v>0</v>
      </c>
      <c r="AD200" s="9" t="e">
        <f>#REF!*1.5</f>
        <v>#REF!</v>
      </c>
    </row>
    <row r="201" spans="27:30" x14ac:dyDescent="0.25">
      <c r="AA201" s="9">
        <f>'M1 MAQUETTE (ANNUEL)'!I228*1.5</f>
        <v>0</v>
      </c>
      <c r="AB201" s="9" t="e">
        <f>#REF!*1.5</f>
        <v>#REF!</v>
      </c>
      <c r="AC201" s="9">
        <f>'M2 MAQUETTE (ANNUEL)'!I215*1.5</f>
        <v>0</v>
      </c>
      <c r="AD201" s="9" t="e">
        <f>#REF!*1.5</f>
        <v>#REF!</v>
      </c>
    </row>
    <row r="202" spans="27:30" x14ac:dyDescent="0.25">
      <c r="AA202" s="9">
        <f>'M1 MAQUETTE (ANNUEL)'!I229*1.5</f>
        <v>0</v>
      </c>
      <c r="AB202" s="9" t="e">
        <f>#REF!*1.5</f>
        <v>#REF!</v>
      </c>
      <c r="AC202" s="9">
        <f>'M2 MAQUETTE (ANNUEL)'!I216*1.5</f>
        <v>0</v>
      </c>
      <c r="AD202" s="9" t="e">
        <f>#REF!*1.5</f>
        <v>#REF!</v>
      </c>
    </row>
    <row r="203" spans="27:30" x14ac:dyDescent="0.25">
      <c r="AA203" s="9">
        <f>'M1 MAQUETTE (ANNUEL)'!I230*1.5</f>
        <v>0</v>
      </c>
      <c r="AB203" s="9" t="e">
        <f>#REF!*1.5</f>
        <v>#REF!</v>
      </c>
      <c r="AC203" s="9">
        <f>'M2 MAQUETTE (ANNUEL)'!I217*1.5</f>
        <v>0</v>
      </c>
      <c r="AD203" s="9" t="e">
        <f>#REF!*1.5</f>
        <v>#REF!</v>
      </c>
    </row>
    <row r="204" spans="27:30" x14ac:dyDescent="0.25">
      <c r="AA204" s="9">
        <f>'M1 MAQUETTE (ANNUEL)'!I231*1.5</f>
        <v>0</v>
      </c>
      <c r="AB204" s="9" t="e">
        <f>#REF!*1.5</f>
        <v>#REF!</v>
      </c>
      <c r="AC204" s="9">
        <f>'M2 MAQUETTE (ANNUEL)'!I218*1.5</f>
        <v>0</v>
      </c>
      <c r="AD204" s="9" t="e">
        <f>#REF!*1.5</f>
        <v>#REF!</v>
      </c>
    </row>
    <row r="205" spans="27:30" x14ac:dyDescent="0.25">
      <c r="AA205" s="9">
        <f>'M1 MAQUETTE (ANNUEL)'!I232*1.5</f>
        <v>0</v>
      </c>
      <c r="AB205" s="9" t="e">
        <f>#REF!*1.5</f>
        <v>#REF!</v>
      </c>
      <c r="AC205" s="9">
        <f>'M2 MAQUETTE (ANNUEL)'!I219*1.5</f>
        <v>0</v>
      </c>
      <c r="AD205" s="9" t="e">
        <f>#REF!*1.5</f>
        <v>#REF!</v>
      </c>
    </row>
    <row r="206" spans="27:30" x14ac:dyDescent="0.25">
      <c r="AA206" s="9">
        <f>'M1 MAQUETTE (ANNUEL)'!I233*1.5</f>
        <v>0</v>
      </c>
      <c r="AB206" s="9" t="e">
        <f>#REF!*1.5</f>
        <v>#REF!</v>
      </c>
      <c r="AC206" s="9">
        <f>'M2 MAQUETTE (ANNUEL)'!I220*1.5</f>
        <v>0</v>
      </c>
      <c r="AD206" s="9" t="e">
        <f>#REF!*1.5</f>
        <v>#REF!</v>
      </c>
    </row>
    <row r="207" spans="27:30" x14ac:dyDescent="0.25">
      <c r="AA207" s="9">
        <f>'M1 MAQUETTE (ANNUEL)'!I234*1.5</f>
        <v>0</v>
      </c>
      <c r="AB207" s="9" t="e">
        <f>#REF!*1.5</f>
        <v>#REF!</v>
      </c>
      <c r="AC207" s="9">
        <f>'M2 MAQUETTE (ANNUEL)'!I221*1.5</f>
        <v>0</v>
      </c>
      <c r="AD207" s="9" t="e">
        <f>#REF!*1.5</f>
        <v>#REF!</v>
      </c>
    </row>
    <row r="208" spans="27:30" x14ac:dyDescent="0.25">
      <c r="AA208" s="9">
        <f>'M1 MAQUETTE (ANNUEL)'!I235*1.5</f>
        <v>0</v>
      </c>
      <c r="AB208" s="9" t="e">
        <f>#REF!*1.5</f>
        <v>#REF!</v>
      </c>
      <c r="AC208" s="9">
        <f>'M2 MAQUETTE (ANNUEL)'!I222*1.5</f>
        <v>0</v>
      </c>
      <c r="AD208" s="9" t="e">
        <f>#REF!*1.5</f>
        <v>#REF!</v>
      </c>
    </row>
    <row r="209" spans="27:30" x14ac:dyDescent="0.25">
      <c r="AA209" s="9">
        <f>'M1 MAQUETTE (ANNUEL)'!I236*1.5</f>
        <v>0</v>
      </c>
      <c r="AB209" s="9" t="e">
        <f>#REF!*1.5</f>
        <v>#REF!</v>
      </c>
      <c r="AC209" s="9">
        <f>'M2 MAQUETTE (ANNUEL)'!I223*1.5</f>
        <v>0</v>
      </c>
      <c r="AD209" s="9" t="e">
        <f>#REF!*1.5</f>
        <v>#REF!</v>
      </c>
    </row>
    <row r="210" spans="27:30" x14ac:dyDescent="0.25">
      <c r="AA210" s="9">
        <f>'M1 MAQUETTE (ANNUEL)'!I237*1.5</f>
        <v>0</v>
      </c>
      <c r="AB210" s="9" t="e">
        <f>#REF!*1.5</f>
        <v>#REF!</v>
      </c>
      <c r="AC210" s="9">
        <f>'M2 MAQUETTE (ANNUEL)'!I224*1.5</f>
        <v>0</v>
      </c>
      <c r="AD210" s="9" t="e">
        <f>#REF!*1.5</f>
        <v>#REF!</v>
      </c>
    </row>
    <row r="211" spans="27:30" x14ac:dyDescent="0.25">
      <c r="AA211" s="9">
        <f>'M1 MAQUETTE (ANNUEL)'!I238*1.5</f>
        <v>0</v>
      </c>
      <c r="AB211" s="9" t="e">
        <f>#REF!*1.5</f>
        <v>#REF!</v>
      </c>
      <c r="AC211" s="9">
        <f>'M2 MAQUETTE (ANNUEL)'!I225*1.5</f>
        <v>0</v>
      </c>
      <c r="AD211" s="9" t="e">
        <f>#REF!*1.5</f>
        <v>#REF!</v>
      </c>
    </row>
    <row r="212" spans="27:30" x14ac:dyDescent="0.25">
      <c r="AA212" s="9">
        <f>'M1 MAQUETTE (ANNUEL)'!I239*1.5</f>
        <v>0</v>
      </c>
      <c r="AB212" s="9" t="e">
        <f>#REF!*1.5</f>
        <v>#REF!</v>
      </c>
      <c r="AC212" s="9">
        <f>'M2 MAQUETTE (ANNUEL)'!I226*1.5</f>
        <v>0</v>
      </c>
      <c r="AD212" s="9" t="e">
        <f>#REF!*1.5</f>
        <v>#REF!</v>
      </c>
    </row>
    <row r="213" spans="27:30" x14ac:dyDescent="0.25">
      <c r="AA213" s="9">
        <f>'M1 MAQUETTE (ANNUEL)'!I240*1.5</f>
        <v>0</v>
      </c>
      <c r="AB213" s="9" t="e">
        <f>#REF!*1.5</f>
        <v>#REF!</v>
      </c>
      <c r="AC213" s="9">
        <f>'M2 MAQUETTE (ANNUEL)'!I227*1.5</f>
        <v>0</v>
      </c>
      <c r="AD213" s="9" t="e">
        <f>#REF!*1.5</f>
        <v>#REF!</v>
      </c>
    </row>
    <row r="214" spans="27:30" x14ac:dyDescent="0.25">
      <c r="AA214" s="9">
        <f>'M1 MAQUETTE (ANNUEL)'!I241*1.5</f>
        <v>0</v>
      </c>
      <c r="AB214" s="9" t="e">
        <f>#REF!*1.5</f>
        <v>#REF!</v>
      </c>
      <c r="AC214" s="9">
        <f>'M2 MAQUETTE (ANNUEL)'!I228*1.5</f>
        <v>0</v>
      </c>
      <c r="AD214" s="9" t="e">
        <f>#REF!*1.5</f>
        <v>#REF!</v>
      </c>
    </row>
    <row r="215" spans="27:30" x14ac:dyDescent="0.25">
      <c r="AA215" s="9">
        <f>'M1 MAQUETTE (ANNUEL)'!I242*1.5</f>
        <v>0</v>
      </c>
      <c r="AB215" s="9" t="e">
        <f>#REF!*1.5</f>
        <v>#REF!</v>
      </c>
      <c r="AC215" s="9">
        <f>'M2 MAQUETTE (ANNUEL)'!I229*1.5</f>
        <v>0</v>
      </c>
      <c r="AD215" s="9" t="e">
        <f>#REF!*1.5</f>
        <v>#REF!</v>
      </c>
    </row>
    <row r="216" spans="27:30" x14ac:dyDescent="0.25">
      <c r="AA216" s="9">
        <f>'M1 MAQUETTE (ANNUEL)'!I243*1.5</f>
        <v>0</v>
      </c>
      <c r="AB216" s="9" t="e">
        <f>#REF!*1.5</f>
        <v>#REF!</v>
      </c>
      <c r="AC216" s="9">
        <f>'M2 MAQUETTE (ANNUEL)'!I230*1.5</f>
        <v>0</v>
      </c>
      <c r="AD216" s="9" t="e">
        <f>#REF!*1.5</f>
        <v>#REF!</v>
      </c>
    </row>
    <row r="217" spans="27:30" x14ac:dyDescent="0.25">
      <c r="AA217" s="9">
        <f>'M1 MAQUETTE (ANNUEL)'!I244*1.5</f>
        <v>0</v>
      </c>
      <c r="AB217" s="9" t="e">
        <f>#REF!*1.5</f>
        <v>#REF!</v>
      </c>
      <c r="AC217" s="9">
        <f>'M2 MAQUETTE (ANNUEL)'!I231*1.5</f>
        <v>0</v>
      </c>
      <c r="AD217" s="9" t="e">
        <f>#REF!*1.5</f>
        <v>#REF!</v>
      </c>
    </row>
    <row r="218" spans="27:30" x14ac:dyDescent="0.25">
      <c r="AA218" s="9">
        <f>'M1 MAQUETTE (ANNUEL)'!I245*1.5</f>
        <v>0</v>
      </c>
      <c r="AB218" s="9" t="e">
        <f>#REF!*1.5</f>
        <v>#REF!</v>
      </c>
      <c r="AC218" s="9">
        <f>'M2 MAQUETTE (ANNUEL)'!I232*1.5</f>
        <v>0</v>
      </c>
      <c r="AD218" s="9" t="e">
        <f>#REF!*1.5</f>
        <v>#REF!</v>
      </c>
    </row>
    <row r="219" spans="27:30" x14ac:dyDescent="0.25">
      <c r="AA219" s="9">
        <f>'M1 MAQUETTE (ANNUEL)'!I246*1.5</f>
        <v>0</v>
      </c>
      <c r="AB219" s="9" t="e">
        <f>#REF!*1.5</f>
        <v>#REF!</v>
      </c>
      <c r="AC219" s="9">
        <f>'M2 MAQUETTE (ANNUEL)'!I233*1.5</f>
        <v>0</v>
      </c>
      <c r="AD219" s="9" t="e">
        <f>#REF!*1.5</f>
        <v>#REF!</v>
      </c>
    </row>
    <row r="220" spans="27:30" x14ac:dyDescent="0.25">
      <c r="AA220" s="9">
        <f>'M1 MAQUETTE (ANNUEL)'!I247*1.5</f>
        <v>0</v>
      </c>
      <c r="AB220" s="9" t="e">
        <f>#REF!*1.5</f>
        <v>#REF!</v>
      </c>
      <c r="AC220" s="9">
        <f>'M2 MAQUETTE (ANNUEL)'!I234*1.5</f>
        <v>0</v>
      </c>
      <c r="AD220" s="9" t="e">
        <f>#REF!*1.5</f>
        <v>#REF!</v>
      </c>
    </row>
    <row r="221" spans="27:30" x14ac:dyDescent="0.25">
      <c r="AA221" s="9">
        <f>'M1 MAQUETTE (ANNUEL)'!I248*1.5</f>
        <v>0</v>
      </c>
      <c r="AB221" s="9" t="e">
        <f>#REF!*1.5</f>
        <v>#REF!</v>
      </c>
      <c r="AC221" s="9">
        <f>'M2 MAQUETTE (ANNUEL)'!I235*1.5</f>
        <v>0</v>
      </c>
      <c r="AD221" s="9" t="e">
        <f>#REF!*1.5</f>
        <v>#REF!</v>
      </c>
    </row>
    <row r="222" spans="27:30" x14ac:dyDescent="0.25">
      <c r="AA222" s="9">
        <f>'M1 MAQUETTE (ANNUEL)'!I249*1.5</f>
        <v>0</v>
      </c>
      <c r="AB222" s="9" t="e">
        <f>#REF!*1.5</f>
        <v>#REF!</v>
      </c>
      <c r="AC222" s="9">
        <f>'M2 MAQUETTE (ANNUEL)'!I236*1.5</f>
        <v>0</v>
      </c>
      <c r="AD222" s="9" t="e">
        <f>#REF!*1.5</f>
        <v>#REF!</v>
      </c>
    </row>
    <row r="223" spans="27:30" x14ac:dyDescent="0.25">
      <c r="AA223" s="9">
        <f>'M1 MAQUETTE (ANNUEL)'!I250*1.5</f>
        <v>0</v>
      </c>
      <c r="AB223" s="9" t="e">
        <f>#REF!*1.5</f>
        <v>#REF!</v>
      </c>
      <c r="AC223" s="9">
        <f>'M2 MAQUETTE (ANNUEL)'!I237*1.5</f>
        <v>0</v>
      </c>
      <c r="AD223" s="9" t="e">
        <f>#REF!*1.5</f>
        <v>#REF!</v>
      </c>
    </row>
    <row r="224" spans="27:30" x14ac:dyDescent="0.25">
      <c r="AA224" s="9">
        <f>'M1 MAQUETTE (ANNUEL)'!I251*1.5</f>
        <v>0</v>
      </c>
      <c r="AB224" s="9" t="e">
        <f>#REF!*1.5</f>
        <v>#REF!</v>
      </c>
      <c r="AC224" s="9">
        <f>'M2 MAQUETTE (ANNUEL)'!I238*1.5</f>
        <v>0</v>
      </c>
      <c r="AD224" s="9" t="e">
        <f>#REF!*1.5</f>
        <v>#REF!</v>
      </c>
    </row>
    <row r="225" spans="27:30" x14ac:dyDescent="0.25">
      <c r="AA225" s="9">
        <f>'M1 MAQUETTE (ANNUEL)'!I252*1.5</f>
        <v>0</v>
      </c>
      <c r="AB225" s="9" t="e">
        <f>#REF!*1.5</f>
        <v>#REF!</v>
      </c>
      <c r="AC225" s="9">
        <f>'M2 MAQUETTE (ANNUEL)'!I239*1.5</f>
        <v>0</v>
      </c>
      <c r="AD225" s="9" t="e">
        <f>#REF!*1.5</f>
        <v>#REF!</v>
      </c>
    </row>
    <row r="226" spans="27:30" x14ac:dyDescent="0.25">
      <c r="AA226" s="9">
        <f>'M1 MAQUETTE (ANNUEL)'!I253*1.5</f>
        <v>0</v>
      </c>
      <c r="AB226" s="9" t="e">
        <f>#REF!*1.5</f>
        <v>#REF!</v>
      </c>
      <c r="AC226" s="9">
        <f>'M2 MAQUETTE (ANNUEL)'!I240*1.5</f>
        <v>0</v>
      </c>
      <c r="AD226" s="9" t="e">
        <f>#REF!*1.5</f>
        <v>#REF!</v>
      </c>
    </row>
    <row r="227" spans="27:30" x14ac:dyDescent="0.25">
      <c r="AA227" s="9">
        <f>'M1 MAQUETTE (ANNUEL)'!I254*1.5</f>
        <v>0</v>
      </c>
      <c r="AB227" s="9" t="e">
        <f>#REF!*1.5</f>
        <v>#REF!</v>
      </c>
      <c r="AC227" s="9">
        <f>'M2 MAQUETTE (ANNUEL)'!I241*1.5</f>
        <v>0</v>
      </c>
      <c r="AD227" s="9" t="e">
        <f>#REF!*1.5</f>
        <v>#REF!</v>
      </c>
    </row>
    <row r="228" spans="27:30" x14ac:dyDescent="0.25">
      <c r="AA228" s="9">
        <f>'M1 MAQUETTE (ANNUEL)'!I255*1.5</f>
        <v>0</v>
      </c>
      <c r="AB228" s="9" t="e">
        <f>#REF!*1.5</f>
        <v>#REF!</v>
      </c>
      <c r="AC228" s="9">
        <f>'M2 MAQUETTE (ANNUEL)'!I242*1.5</f>
        <v>0</v>
      </c>
      <c r="AD228" s="9" t="e">
        <f>#REF!*1.5</f>
        <v>#REF!</v>
      </c>
    </row>
    <row r="229" spans="27:30" x14ac:dyDescent="0.25">
      <c r="AA229" s="9">
        <f>'M1 MAQUETTE (ANNUEL)'!I256*1.5</f>
        <v>0</v>
      </c>
      <c r="AB229" s="9" t="e">
        <f>#REF!*1.5</f>
        <v>#REF!</v>
      </c>
      <c r="AC229" s="9">
        <f>'M2 MAQUETTE (ANNUEL)'!I243*1.5</f>
        <v>0</v>
      </c>
      <c r="AD229" s="9" t="e">
        <f>#REF!*1.5</f>
        <v>#REF!</v>
      </c>
    </row>
    <row r="230" spans="27:30" x14ac:dyDescent="0.25">
      <c r="AA230" s="9">
        <f>'M1 MAQUETTE (ANNUEL)'!I257*1.5</f>
        <v>0</v>
      </c>
      <c r="AB230" s="9" t="e">
        <f>#REF!*1.5</f>
        <v>#REF!</v>
      </c>
      <c r="AC230" s="9">
        <f>'M2 MAQUETTE (ANNUEL)'!I244*1.5</f>
        <v>0</v>
      </c>
      <c r="AD230" s="9" t="e">
        <f>#REF!*1.5</f>
        <v>#REF!</v>
      </c>
    </row>
    <row r="231" spans="27:30" x14ac:dyDescent="0.25">
      <c r="AA231" s="9">
        <f>'M1 MAQUETTE (ANNUEL)'!I258*1.5</f>
        <v>0</v>
      </c>
      <c r="AB231" s="9" t="e">
        <f>#REF!*1.5</f>
        <v>#REF!</v>
      </c>
      <c r="AC231" s="9">
        <f>'M2 MAQUETTE (ANNUEL)'!I245*1.5</f>
        <v>0</v>
      </c>
      <c r="AD231" s="9" t="e">
        <f>#REF!*1.5</f>
        <v>#REF!</v>
      </c>
    </row>
    <row r="232" spans="27:30" x14ac:dyDescent="0.25">
      <c r="AA232" s="9">
        <f>'M1 MAQUETTE (ANNUEL)'!I259*1.5</f>
        <v>0</v>
      </c>
      <c r="AB232" s="9" t="e">
        <f>#REF!*1.5</f>
        <v>#REF!</v>
      </c>
      <c r="AC232" s="9">
        <f>'M2 MAQUETTE (ANNUEL)'!I246*1.5</f>
        <v>0</v>
      </c>
      <c r="AD232" s="9" t="e">
        <f>#REF!*1.5</f>
        <v>#REF!</v>
      </c>
    </row>
    <row r="233" spans="27:30" x14ac:dyDescent="0.25">
      <c r="AA233" s="9">
        <f>'M1 MAQUETTE (ANNUEL)'!I260*1.5</f>
        <v>0</v>
      </c>
      <c r="AB233" s="9" t="e">
        <f>#REF!*1.5</f>
        <v>#REF!</v>
      </c>
      <c r="AC233" s="9">
        <f>'M2 MAQUETTE (ANNUEL)'!I247*1.5</f>
        <v>0</v>
      </c>
      <c r="AD233" s="9" t="e">
        <f>#REF!*1.5</f>
        <v>#REF!</v>
      </c>
    </row>
    <row r="234" spans="27:30" x14ac:dyDescent="0.25">
      <c r="AA234" s="9">
        <f>'M1 MAQUETTE (ANNUEL)'!I261*1.5</f>
        <v>0</v>
      </c>
      <c r="AB234" s="9" t="e">
        <f>#REF!*1.5</f>
        <v>#REF!</v>
      </c>
      <c r="AC234" s="9">
        <f>'M2 MAQUETTE (ANNUEL)'!I248*1.5</f>
        <v>0</v>
      </c>
      <c r="AD234" s="9" t="e">
        <f>#REF!*1.5</f>
        <v>#REF!</v>
      </c>
    </row>
    <row r="235" spans="27:30" x14ac:dyDescent="0.25">
      <c r="AA235" s="9">
        <f>'M1 MAQUETTE (ANNUEL)'!I262*1.5</f>
        <v>0</v>
      </c>
      <c r="AB235" s="9" t="e">
        <f>#REF!*1.5</f>
        <v>#REF!</v>
      </c>
      <c r="AC235" s="9">
        <f>'M2 MAQUETTE (ANNUEL)'!I249*1.5</f>
        <v>0</v>
      </c>
      <c r="AD235" s="9" t="e">
        <f>#REF!*1.5</f>
        <v>#REF!</v>
      </c>
    </row>
    <row r="236" spans="27:30" x14ac:dyDescent="0.25">
      <c r="AA236" s="9">
        <f>'M1 MAQUETTE (ANNUEL)'!I263*1.5</f>
        <v>0</v>
      </c>
      <c r="AB236" s="9" t="e">
        <f>#REF!*1.5</f>
        <v>#REF!</v>
      </c>
      <c r="AC236" s="9">
        <f>'M2 MAQUETTE (ANNUEL)'!I250*1.5</f>
        <v>0</v>
      </c>
      <c r="AD236" s="9" t="e">
        <f>#REF!*1.5</f>
        <v>#REF!</v>
      </c>
    </row>
    <row r="237" spans="27:30" x14ac:dyDescent="0.25">
      <c r="AA237" s="9">
        <f>'M1 MAQUETTE (ANNUEL)'!I264*1.5</f>
        <v>0</v>
      </c>
      <c r="AB237" s="9" t="e">
        <f>#REF!*1.5</f>
        <v>#REF!</v>
      </c>
      <c r="AC237" s="9">
        <f>'M2 MAQUETTE (ANNUEL)'!I251*1.5</f>
        <v>0</v>
      </c>
      <c r="AD237" s="9" t="e">
        <f>#REF!*1.5</f>
        <v>#REF!</v>
      </c>
    </row>
    <row r="238" spans="27:30" x14ac:dyDescent="0.25">
      <c r="AA238" s="9">
        <f>'M1 MAQUETTE (ANNUEL)'!I265*1.5</f>
        <v>0</v>
      </c>
      <c r="AB238" s="9" t="e">
        <f>#REF!*1.5</f>
        <v>#REF!</v>
      </c>
      <c r="AC238" s="9">
        <f>'M2 MAQUETTE (ANNUEL)'!I252*1.5</f>
        <v>0</v>
      </c>
      <c r="AD238" s="9" t="e">
        <f>#REF!*1.5</f>
        <v>#REF!</v>
      </c>
    </row>
    <row r="239" spans="27:30" x14ac:dyDescent="0.25">
      <c r="AA239" s="9">
        <f>'M1 MAQUETTE (ANNUEL)'!I266*1.5</f>
        <v>0</v>
      </c>
      <c r="AB239" s="9" t="e">
        <f>#REF!*1.5</f>
        <v>#REF!</v>
      </c>
      <c r="AC239" s="9">
        <f>'M2 MAQUETTE (ANNUEL)'!I253*1.5</f>
        <v>0</v>
      </c>
      <c r="AD239" s="9" t="e">
        <f>#REF!*1.5</f>
        <v>#REF!</v>
      </c>
    </row>
    <row r="240" spans="27:30" x14ac:dyDescent="0.25">
      <c r="AA240" s="9">
        <f>'M1 MAQUETTE (ANNUEL)'!I267*1.5</f>
        <v>0</v>
      </c>
      <c r="AB240" s="9" t="e">
        <f>#REF!*1.5</f>
        <v>#REF!</v>
      </c>
      <c r="AC240" s="9">
        <f>'M2 MAQUETTE (ANNUEL)'!I254*1.5</f>
        <v>0</v>
      </c>
      <c r="AD240" s="9" t="e">
        <f>#REF!*1.5</f>
        <v>#REF!</v>
      </c>
    </row>
    <row r="241" spans="27:30" x14ac:dyDescent="0.25">
      <c r="AA241" s="9">
        <f>'M1 MAQUETTE (ANNUEL)'!I268*1.5</f>
        <v>0</v>
      </c>
      <c r="AB241" s="9" t="e">
        <f>#REF!*1.5</f>
        <v>#REF!</v>
      </c>
      <c r="AC241" s="9">
        <f>'M2 MAQUETTE (ANNUEL)'!I255*1.5</f>
        <v>0</v>
      </c>
      <c r="AD241" s="9" t="e">
        <f>#REF!*1.5</f>
        <v>#REF!</v>
      </c>
    </row>
    <row r="242" spans="27:30" x14ac:dyDescent="0.25">
      <c r="AA242" s="9">
        <f>'M1 MAQUETTE (ANNUEL)'!I269*1.5</f>
        <v>0</v>
      </c>
      <c r="AB242" s="9" t="e">
        <f>#REF!*1.5</f>
        <v>#REF!</v>
      </c>
      <c r="AC242" s="9">
        <f>'M2 MAQUETTE (ANNUEL)'!I256*1.5</f>
        <v>0</v>
      </c>
      <c r="AD242" s="9" t="e">
        <f>#REF!*1.5</f>
        <v>#REF!</v>
      </c>
    </row>
    <row r="243" spans="27:30" x14ac:dyDescent="0.25">
      <c r="AA243" s="9">
        <f>'M1 MAQUETTE (ANNUEL)'!I270*1.5</f>
        <v>0</v>
      </c>
      <c r="AB243" s="9" t="e">
        <f>#REF!*1.5</f>
        <v>#REF!</v>
      </c>
      <c r="AC243" s="9">
        <f>'M2 MAQUETTE (ANNUEL)'!I257*1.5</f>
        <v>0</v>
      </c>
      <c r="AD243" s="9" t="e">
        <f>#REF!*1.5</f>
        <v>#REF!</v>
      </c>
    </row>
    <row r="244" spans="27:30" x14ac:dyDescent="0.25">
      <c r="AA244" s="9">
        <f>'M1 MAQUETTE (ANNUEL)'!I271*1.5</f>
        <v>0</v>
      </c>
      <c r="AB244" s="9" t="e">
        <f>#REF!*1.5</f>
        <v>#REF!</v>
      </c>
      <c r="AC244" s="9">
        <f>'M2 MAQUETTE (ANNUEL)'!I258*1.5</f>
        <v>0</v>
      </c>
      <c r="AD244" s="9" t="e">
        <f>#REF!*1.5</f>
        <v>#REF!</v>
      </c>
    </row>
    <row r="245" spans="27:30" x14ac:dyDescent="0.25">
      <c r="AA245" s="9">
        <f>'M1 MAQUETTE (ANNUEL)'!I272*1.5</f>
        <v>0</v>
      </c>
      <c r="AB245" s="9" t="e">
        <f>#REF!*1.5</f>
        <v>#REF!</v>
      </c>
      <c r="AC245" s="9">
        <f>'M2 MAQUETTE (ANNUEL)'!I259*1.5</f>
        <v>0</v>
      </c>
      <c r="AD245" s="9" t="e">
        <f>#REF!*1.5</f>
        <v>#REF!</v>
      </c>
    </row>
    <row r="246" spans="27:30" x14ac:dyDescent="0.25">
      <c r="AA246" s="9">
        <f>'M1 MAQUETTE (ANNUEL)'!I273*1.5</f>
        <v>0</v>
      </c>
      <c r="AB246" s="9" t="e">
        <f>#REF!*1.5</f>
        <v>#REF!</v>
      </c>
      <c r="AC246" s="9">
        <f>'M2 MAQUETTE (ANNUEL)'!I260*1.5</f>
        <v>0</v>
      </c>
      <c r="AD246" s="9" t="e">
        <f>#REF!*1.5</f>
        <v>#REF!</v>
      </c>
    </row>
    <row r="247" spans="27:30" x14ac:dyDescent="0.25">
      <c r="AA247" s="9">
        <f>'M1 MAQUETTE (ANNUEL)'!I274*1.5</f>
        <v>0</v>
      </c>
      <c r="AB247" s="9" t="e">
        <f>#REF!*1.5</f>
        <v>#REF!</v>
      </c>
      <c r="AC247" s="9">
        <f>'M2 MAQUETTE (ANNUEL)'!I261*1.5</f>
        <v>0</v>
      </c>
      <c r="AD247" s="9" t="e">
        <f>#REF!*1.5</f>
        <v>#REF!</v>
      </c>
    </row>
    <row r="248" spans="27:30" x14ac:dyDescent="0.25">
      <c r="AA248" s="9">
        <f>'M1 MAQUETTE (ANNUEL)'!I275*1.5</f>
        <v>0</v>
      </c>
      <c r="AB248" s="9" t="e">
        <f>#REF!*1.5</f>
        <v>#REF!</v>
      </c>
      <c r="AC248" s="9">
        <f>'M2 MAQUETTE (ANNUEL)'!I262*1.5</f>
        <v>0</v>
      </c>
      <c r="AD248" s="9" t="e">
        <f>#REF!*1.5</f>
        <v>#REF!</v>
      </c>
    </row>
    <row r="249" spans="27:30" x14ac:dyDescent="0.25">
      <c r="AA249" s="9">
        <f>'M1 MAQUETTE (ANNUEL)'!I276*1.5</f>
        <v>0</v>
      </c>
      <c r="AB249" s="9" t="e">
        <f>#REF!*1.5</f>
        <v>#REF!</v>
      </c>
      <c r="AC249" s="9">
        <f>'M2 MAQUETTE (ANNUEL)'!I263*1.5</f>
        <v>0</v>
      </c>
      <c r="AD249" s="9" t="e">
        <f>#REF!*1.5</f>
        <v>#REF!</v>
      </c>
    </row>
    <row r="250" spans="27:30" x14ac:dyDescent="0.25">
      <c r="AA250" s="9">
        <f>'M1 MAQUETTE (ANNUEL)'!I277*1.5</f>
        <v>0</v>
      </c>
      <c r="AB250" s="9" t="e">
        <f>#REF!*1.5</f>
        <v>#REF!</v>
      </c>
      <c r="AC250" s="9">
        <f>'M2 MAQUETTE (ANNUEL)'!I264*1.5</f>
        <v>0</v>
      </c>
      <c r="AD250" s="9" t="e">
        <f>#REF!*1.5</f>
        <v>#REF!</v>
      </c>
    </row>
    <row r="251" spans="27:30" x14ac:dyDescent="0.25">
      <c r="AA251" s="9">
        <f>'M1 MAQUETTE (ANNUEL)'!I278*1.5</f>
        <v>0</v>
      </c>
      <c r="AB251" s="9" t="e">
        <f>#REF!*1.5</f>
        <v>#REF!</v>
      </c>
      <c r="AC251" s="9">
        <f>'M2 MAQUETTE (ANNUEL)'!I265*1.5</f>
        <v>0</v>
      </c>
      <c r="AD251" s="9" t="e">
        <f>#REF!*1.5</f>
        <v>#REF!</v>
      </c>
    </row>
    <row r="252" spans="27:30" x14ac:dyDescent="0.25">
      <c r="AA252" s="9">
        <f>'M1 MAQUETTE (ANNUEL)'!I279*1.5</f>
        <v>0</v>
      </c>
      <c r="AB252" s="9" t="e">
        <f>#REF!*1.5</f>
        <v>#REF!</v>
      </c>
      <c r="AC252" s="9">
        <f>'M2 MAQUETTE (ANNUEL)'!I266*1.5</f>
        <v>0</v>
      </c>
      <c r="AD252" s="9" t="e">
        <f>#REF!*1.5</f>
        <v>#REF!</v>
      </c>
    </row>
    <row r="253" spans="27:30" x14ac:dyDescent="0.25">
      <c r="AA253" s="9">
        <f>'M1 MAQUETTE (ANNUEL)'!I280*1.5</f>
        <v>0</v>
      </c>
      <c r="AB253" s="9" t="e">
        <f>#REF!*1.5</f>
        <v>#REF!</v>
      </c>
      <c r="AC253" s="9">
        <f>'M2 MAQUETTE (ANNUEL)'!I267*1.5</f>
        <v>0</v>
      </c>
      <c r="AD253" s="9" t="e">
        <f>#REF!*1.5</f>
        <v>#REF!</v>
      </c>
    </row>
    <row r="254" spans="27:30" x14ac:dyDescent="0.25">
      <c r="AA254" s="9">
        <f>'M1 MAQUETTE (ANNUEL)'!I281*1.5</f>
        <v>0</v>
      </c>
      <c r="AB254" s="9" t="e">
        <f>#REF!*1.5</f>
        <v>#REF!</v>
      </c>
      <c r="AC254" s="9">
        <f>'M2 MAQUETTE (ANNUEL)'!I268*1.5</f>
        <v>0</v>
      </c>
      <c r="AD254" s="9" t="e">
        <f>#REF!*1.5</f>
        <v>#REF!</v>
      </c>
    </row>
    <row r="255" spans="27:30" x14ac:dyDescent="0.25">
      <c r="AA255" s="9">
        <f>'M1 MAQUETTE (ANNUEL)'!I282*1.5</f>
        <v>0</v>
      </c>
      <c r="AB255" s="9" t="e">
        <f>#REF!*1.5</f>
        <v>#REF!</v>
      </c>
      <c r="AC255" s="9">
        <f>'M2 MAQUETTE (ANNUEL)'!I269*1.5</f>
        <v>0</v>
      </c>
      <c r="AD255" s="9" t="e">
        <f>#REF!*1.5</f>
        <v>#REF!</v>
      </c>
    </row>
    <row r="256" spans="27:30" x14ac:dyDescent="0.25">
      <c r="AA256" s="9">
        <f>'M1 MAQUETTE (ANNUEL)'!I283*1.5</f>
        <v>0</v>
      </c>
      <c r="AB256" s="9" t="e">
        <f>#REF!*1.5</f>
        <v>#REF!</v>
      </c>
      <c r="AC256" s="9">
        <f>'M2 MAQUETTE (ANNUEL)'!I270*1.5</f>
        <v>0</v>
      </c>
      <c r="AD256" s="9" t="e">
        <f>#REF!*1.5</f>
        <v>#REF!</v>
      </c>
    </row>
    <row r="257" spans="27:30" x14ac:dyDescent="0.25">
      <c r="AA257" s="9">
        <f>'M1 MAQUETTE (ANNUEL)'!I284*1.5</f>
        <v>0</v>
      </c>
      <c r="AB257" s="9" t="e">
        <f>#REF!*1.5</f>
        <v>#REF!</v>
      </c>
      <c r="AC257" s="9">
        <f>'M2 MAQUETTE (ANNUEL)'!I271*1.5</f>
        <v>0</v>
      </c>
      <c r="AD257" s="9" t="e">
        <f>#REF!*1.5</f>
        <v>#REF!</v>
      </c>
    </row>
    <row r="258" spans="27:30" x14ac:dyDescent="0.25">
      <c r="AA258" s="9">
        <f>'M1 MAQUETTE (ANNUEL)'!I285*1.5</f>
        <v>0</v>
      </c>
      <c r="AB258" s="9" t="e">
        <f>#REF!*1.5</f>
        <v>#REF!</v>
      </c>
      <c r="AC258" s="9">
        <f>'M2 MAQUETTE (ANNUEL)'!I272*1.5</f>
        <v>0</v>
      </c>
      <c r="AD258" s="9" t="e">
        <f>#REF!*1.5</f>
        <v>#REF!</v>
      </c>
    </row>
    <row r="259" spans="27:30" x14ac:dyDescent="0.25">
      <c r="AA259" s="9">
        <f>'M1 MAQUETTE (ANNUEL)'!I286*1.5</f>
        <v>0</v>
      </c>
      <c r="AB259" s="9" t="e">
        <f>#REF!*1.5</f>
        <v>#REF!</v>
      </c>
      <c r="AC259" s="9">
        <f>'M2 MAQUETTE (ANNUEL)'!I273*1.5</f>
        <v>0</v>
      </c>
      <c r="AD259" s="9" t="e">
        <f>#REF!*1.5</f>
        <v>#REF!</v>
      </c>
    </row>
    <row r="260" spans="27:30" x14ac:dyDescent="0.25">
      <c r="AA260" s="9">
        <f>'M1 MAQUETTE (ANNUEL)'!I287*1.5</f>
        <v>0</v>
      </c>
      <c r="AB260" s="9" t="e">
        <f>#REF!*1.5</f>
        <v>#REF!</v>
      </c>
      <c r="AC260" s="9">
        <f>'M2 MAQUETTE (ANNUEL)'!I274*1.5</f>
        <v>0</v>
      </c>
      <c r="AD260" s="9" t="e">
        <f>#REF!*1.5</f>
        <v>#REF!</v>
      </c>
    </row>
    <row r="261" spans="27:30" x14ac:dyDescent="0.25">
      <c r="AA261" s="9">
        <f>'M1 MAQUETTE (ANNUEL)'!I288*1.5</f>
        <v>0</v>
      </c>
      <c r="AB261" s="9" t="e">
        <f>#REF!*1.5</f>
        <v>#REF!</v>
      </c>
      <c r="AC261" s="9">
        <f>'M2 MAQUETTE (ANNUEL)'!I275*1.5</f>
        <v>0</v>
      </c>
      <c r="AD261" s="9" t="e">
        <f>#REF!*1.5</f>
        <v>#REF!</v>
      </c>
    </row>
    <row r="262" spans="27:30" x14ac:dyDescent="0.25">
      <c r="AA262" s="9">
        <f>'M1 MAQUETTE (ANNUEL)'!I289*1.5</f>
        <v>0</v>
      </c>
      <c r="AB262" s="9" t="e">
        <f>#REF!*1.5</f>
        <v>#REF!</v>
      </c>
      <c r="AC262" s="9">
        <f>'M2 MAQUETTE (ANNUEL)'!I276*1.5</f>
        <v>0</v>
      </c>
      <c r="AD262" s="9" t="e">
        <f>#REF!*1.5</f>
        <v>#REF!</v>
      </c>
    </row>
    <row r="263" spans="27:30" x14ac:dyDescent="0.25">
      <c r="AA263" s="9">
        <f>'M1 MAQUETTE (ANNUEL)'!I290*1.5</f>
        <v>0</v>
      </c>
      <c r="AB263" s="9" t="e">
        <f>#REF!*1.5</f>
        <v>#REF!</v>
      </c>
      <c r="AC263" s="9">
        <f>'M2 MAQUETTE (ANNUEL)'!I277*1.5</f>
        <v>0</v>
      </c>
      <c r="AD263" s="9" t="e">
        <f>#REF!*1.5</f>
        <v>#REF!</v>
      </c>
    </row>
    <row r="264" spans="27:30" x14ac:dyDescent="0.25">
      <c r="AA264" s="9">
        <f>'M1 MAQUETTE (ANNUEL)'!I291*1.5</f>
        <v>0</v>
      </c>
      <c r="AB264" s="9" t="e">
        <f>#REF!*1.5</f>
        <v>#REF!</v>
      </c>
      <c r="AC264" s="9">
        <f>'M2 MAQUETTE (ANNUEL)'!I278*1.5</f>
        <v>0</v>
      </c>
      <c r="AD264" s="9" t="e">
        <f>#REF!*1.5</f>
        <v>#REF!</v>
      </c>
    </row>
    <row r="265" spans="27:30" x14ac:dyDescent="0.25">
      <c r="AA265" s="9">
        <f>'M1 MAQUETTE (ANNUEL)'!I292*1.5</f>
        <v>0</v>
      </c>
      <c r="AB265" s="9" t="e">
        <f>#REF!*1.5</f>
        <v>#REF!</v>
      </c>
      <c r="AC265" s="9">
        <f>'M2 MAQUETTE (ANNUEL)'!I279*1.5</f>
        <v>0</v>
      </c>
      <c r="AD265" s="9" t="e">
        <f>#REF!*1.5</f>
        <v>#REF!</v>
      </c>
    </row>
    <row r="266" spans="27:30" x14ac:dyDescent="0.25">
      <c r="AA266" s="9">
        <f>'M1 MAQUETTE (ANNUEL)'!I293*1.5</f>
        <v>0</v>
      </c>
      <c r="AB266" s="9" t="e">
        <f>#REF!*1.5</f>
        <v>#REF!</v>
      </c>
      <c r="AC266" s="9">
        <f>'M2 MAQUETTE (ANNUEL)'!I280*1.5</f>
        <v>0</v>
      </c>
      <c r="AD266" s="9" t="e">
        <f>#REF!*1.5</f>
        <v>#REF!</v>
      </c>
    </row>
    <row r="267" spans="27:30" x14ac:dyDescent="0.25">
      <c r="AA267" s="9">
        <f>'M1 MAQUETTE (ANNUEL)'!I294*1.5</f>
        <v>0</v>
      </c>
      <c r="AB267" s="9" t="e">
        <f>#REF!*1.5</f>
        <v>#REF!</v>
      </c>
      <c r="AC267" s="9">
        <f>'M2 MAQUETTE (ANNUEL)'!I281*1.5</f>
        <v>0</v>
      </c>
      <c r="AD267" s="9" t="e">
        <f>#REF!*1.5</f>
        <v>#REF!</v>
      </c>
    </row>
    <row r="268" spans="27:30" x14ac:dyDescent="0.25">
      <c r="AA268" s="9">
        <f>'M1 MAQUETTE (ANNUEL)'!I295*1.5</f>
        <v>0</v>
      </c>
      <c r="AB268" s="9" t="e">
        <f>#REF!*1.5</f>
        <v>#REF!</v>
      </c>
      <c r="AC268" s="9">
        <f>'M2 MAQUETTE (ANNUEL)'!I282*1.5</f>
        <v>0</v>
      </c>
      <c r="AD268" s="9" t="e">
        <f>#REF!*1.5</f>
        <v>#REF!</v>
      </c>
    </row>
    <row r="269" spans="27:30" x14ac:dyDescent="0.25">
      <c r="AA269" s="9">
        <f>'M1 MAQUETTE (ANNUEL)'!I296*1.5</f>
        <v>0</v>
      </c>
      <c r="AB269" s="9" t="e">
        <f>#REF!*1.5</f>
        <v>#REF!</v>
      </c>
      <c r="AC269" s="9">
        <f>'M2 MAQUETTE (ANNUEL)'!I283*1.5</f>
        <v>0</v>
      </c>
      <c r="AD269" s="9" t="e">
        <f>#REF!*1.5</f>
        <v>#REF!</v>
      </c>
    </row>
    <row r="270" spans="27:30" x14ac:dyDescent="0.25">
      <c r="AA270" s="9">
        <f>'M1 MAQUETTE (ANNUEL)'!I297*1.5</f>
        <v>0</v>
      </c>
      <c r="AB270" s="9" t="e">
        <f>#REF!*1.5</f>
        <v>#REF!</v>
      </c>
      <c r="AC270" s="9">
        <f>'M2 MAQUETTE (ANNUEL)'!I284*1.5</f>
        <v>0</v>
      </c>
      <c r="AD270" s="9" t="e">
        <f>#REF!*1.5</f>
        <v>#REF!</v>
      </c>
    </row>
    <row r="271" spans="27:30" x14ac:dyDescent="0.25">
      <c r="AA271" s="9">
        <f>'M1 MAQUETTE (ANNUEL)'!I298*1.5</f>
        <v>0</v>
      </c>
      <c r="AB271" s="9" t="e">
        <f>#REF!*1.5</f>
        <v>#REF!</v>
      </c>
      <c r="AC271" s="9">
        <f>'M2 MAQUETTE (ANNUEL)'!I285*1.5</f>
        <v>0</v>
      </c>
      <c r="AD271" s="9" t="e">
        <f>#REF!*1.5</f>
        <v>#REF!</v>
      </c>
    </row>
    <row r="272" spans="27:30" x14ac:dyDescent="0.25">
      <c r="AA272" s="9">
        <f>'M1 MAQUETTE (ANNUEL)'!I299*1.5</f>
        <v>0</v>
      </c>
      <c r="AB272" s="9" t="e">
        <f>#REF!*1.5</f>
        <v>#REF!</v>
      </c>
      <c r="AC272" s="9">
        <f>'M2 MAQUETTE (ANNUEL)'!I286*1.5</f>
        <v>0</v>
      </c>
      <c r="AD272" s="9" t="e">
        <f>#REF!*1.5</f>
        <v>#REF!</v>
      </c>
    </row>
    <row r="273" spans="27:30" x14ac:dyDescent="0.25">
      <c r="AA273" s="9">
        <f>'M1 MAQUETTE (ANNUEL)'!I300*1.5</f>
        <v>0</v>
      </c>
      <c r="AB273" s="9" t="e">
        <f>#REF!*1.5</f>
        <v>#REF!</v>
      </c>
      <c r="AC273" s="9">
        <f>'M2 MAQUETTE (ANNUEL)'!I287*1.5</f>
        <v>0</v>
      </c>
      <c r="AD273" s="9" t="e">
        <f>#REF!*1.5</f>
        <v>#REF!</v>
      </c>
    </row>
    <row r="274" spans="27:30" x14ac:dyDescent="0.25">
      <c r="AA274" s="9">
        <f>'M1 MAQUETTE (ANNUEL)'!I301*1.5</f>
        <v>0</v>
      </c>
      <c r="AB274" s="9" t="e">
        <f>#REF!*1.5</f>
        <v>#REF!</v>
      </c>
      <c r="AC274" s="9">
        <f>'M2 MAQUETTE (ANNUEL)'!I288*1.5</f>
        <v>0</v>
      </c>
      <c r="AD274" s="9" t="e">
        <f>#REF!*1.5</f>
        <v>#REF!</v>
      </c>
    </row>
    <row r="275" spans="27:30" x14ac:dyDescent="0.25">
      <c r="AA275" s="9">
        <f>'M1 MAQUETTE (ANNUEL)'!I302*1.5</f>
        <v>0</v>
      </c>
      <c r="AB275" s="9" t="e">
        <f>#REF!*1.5</f>
        <v>#REF!</v>
      </c>
      <c r="AC275" s="9">
        <f>'M2 MAQUETTE (ANNUEL)'!I289*1.5</f>
        <v>0</v>
      </c>
      <c r="AD275" s="9" t="e">
        <f>#REF!*1.5</f>
        <v>#REF!</v>
      </c>
    </row>
    <row r="276" spans="27:30" x14ac:dyDescent="0.25">
      <c r="AA276" s="9">
        <f>'M1 MAQUETTE (ANNUEL)'!I303*1.5</f>
        <v>0</v>
      </c>
      <c r="AB276" s="9" t="e">
        <f>#REF!*1.5</f>
        <v>#REF!</v>
      </c>
      <c r="AC276" s="9">
        <f>'M2 MAQUETTE (ANNUEL)'!I290*1.5</f>
        <v>0</v>
      </c>
      <c r="AD276" s="9" t="e">
        <f>#REF!*1.5</f>
        <v>#REF!</v>
      </c>
    </row>
    <row r="277" spans="27:30" x14ac:dyDescent="0.25">
      <c r="AA277" s="9">
        <f>'M1 MAQUETTE (ANNUEL)'!I304*1.5</f>
        <v>0</v>
      </c>
      <c r="AB277" s="9" t="e">
        <f>#REF!*1.5</f>
        <v>#REF!</v>
      </c>
      <c r="AC277" s="9">
        <f>'M2 MAQUETTE (ANNUEL)'!I291*1.5</f>
        <v>0</v>
      </c>
      <c r="AD277" s="9" t="e">
        <f>#REF!*1.5</f>
        <v>#REF!</v>
      </c>
    </row>
    <row r="278" spans="27:30" x14ac:dyDescent="0.25">
      <c r="AA278" s="9">
        <f>'M1 MAQUETTE (ANNUEL)'!I305*1.5</f>
        <v>0</v>
      </c>
      <c r="AB278" s="9" t="e">
        <f>#REF!*1.5</f>
        <v>#REF!</v>
      </c>
      <c r="AC278" s="9">
        <f>'M2 MAQUETTE (ANNUEL)'!I292*1.5</f>
        <v>0</v>
      </c>
      <c r="AD278" s="9" t="e">
        <f>#REF!*1.5</f>
        <v>#REF!</v>
      </c>
    </row>
    <row r="279" spans="27:30" x14ac:dyDescent="0.25">
      <c r="AA279" s="9">
        <f>'M1 MAQUETTE (ANNUEL)'!I306*1.5</f>
        <v>0</v>
      </c>
      <c r="AB279" s="9" t="e">
        <f>#REF!*1.5</f>
        <v>#REF!</v>
      </c>
      <c r="AC279" s="9">
        <f>'M2 MAQUETTE (ANNUEL)'!I293*1.5</f>
        <v>0</v>
      </c>
      <c r="AD279" s="9" t="e">
        <f>#REF!*1.5</f>
        <v>#REF!</v>
      </c>
    </row>
    <row r="280" spans="27:30" x14ac:dyDescent="0.25">
      <c r="AA280" s="9">
        <f>'M1 MAQUETTE (ANNUEL)'!I307*1.5</f>
        <v>0</v>
      </c>
      <c r="AB280" s="9" t="e">
        <f>#REF!*1.5</f>
        <v>#REF!</v>
      </c>
      <c r="AC280" s="9">
        <f>'M2 MAQUETTE (ANNUEL)'!I294*1.5</f>
        <v>0</v>
      </c>
      <c r="AD280" s="9" t="e">
        <f>#REF!*1.5</f>
        <v>#REF!</v>
      </c>
    </row>
    <row r="281" spans="27:30" x14ac:dyDescent="0.25">
      <c r="AA281" s="9">
        <f>'M1 MAQUETTE (ANNUEL)'!I308*1.5</f>
        <v>0</v>
      </c>
      <c r="AB281" s="9" t="e">
        <f>#REF!*1.5</f>
        <v>#REF!</v>
      </c>
      <c r="AC281" s="9">
        <f>'M2 MAQUETTE (ANNUEL)'!I295*1.5</f>
        <v>0</v>
      </c>
      <c r="AD281" s="9" t="e">
        <f>#REF!*1.5</f>
        <v>#REF!</v>
      </c>
    </row>
    <row r="282" spans="27:30" x14ac:dyDescent="0.25">
      <c r="AA282" s="9">
        <f>'M1 MAQUETTE (ANNUEL)'!I309*1.5</f>
        <v>0</v>
      </c>
      <c r="AB282" s="9" t="e">
        <f>#REF!*1.5</f>
        <v>#REF!</v>
      </c>
      <c r="AC282" s="9">
        <f>'M2 MAQUETTE (ANNUEL)'!I296*1.5</f>
        <v>0</v>
      </c>
      <c r="AD282" s="9" t="e">
        <f>#REF!*1.5</f>
        <v>#REF!</v>
      </c>
    </row>
    <row r="283" spans="27:30" x14ac:dyDescent="0.25">
      <c r="AA283" s="9">
        <f>'M1 MAQUETTE (ANNUEL)'!I310*1.5</f>
        <v>0</v>
      </c>
      <c r="AB283" s="9" t="e">
        <f>#REF!*1.5</f>
        <v>#REF!</v>
      </c>
      <c r="AC283" s="9">
        <f>'M2 MAQUETTE (ANNUEL)'!I297*1.5</f>
        <v>0</v>
      </c>
      <c r="AD283" s="9" t="e">
        <f>#REF!*1.5</f>
        <v>#REF!</v>
      </c>
    </row>
    <row r="284" spans="27:30" x14ac:dyDescent="0.25">
      <c r="AA284" s="9">
        <f>'M1 MAQUETTE (ANNUEL)'!I311*1.5</f>
        <v>0</v>
      </c>
      <c r="AB284" s="9" t="e">
        <f>#REF!*1.5</f>
        <v>#REF!</v>
      </c>
      <c r="AC284" s="9">
        <f>'M2 MAQUETTE (ANNUEL)'!I298*1.5</f>
        <v>0</v>
      </c>
      <c r="AD284" s="9" t="e">
        <f>#REF!*1.5</f>
        <v>#REF!</v>
      </c>
    </row>
    <row r="285" spans="27:30" x14ac:dyDescent="0.25">
      <c r="AA285" s="9">
        <f>'M1 MAQUETTE (ANNUEL)'!I312*1.5</f>
        <v>0</v>
      </c>
      <c r="AB285" s="9" t="e">
        <f>#REF!*1.5</f>
        <v>#REF!</v>
      </c>
      <c r="AC285" s="9">
        <f>'M2 MAQUETTE (ANNUEL)'!I299*1.5</f>
        <v>0</v>
      </c>
      <c r="AD285" s="9" t="e">
        <f>#REF!*1.5</f>
        <v>#REF!</v>
      </c>
    </row>
    <row r="286" spans="27:30" x14ac:dyDescent="0.25">
      <c r="AA286" s="9">
        <f>'M1 MAQUETTE (ANNUEL)'!I313*1.5</f>
        <v>0</v>
      </c>
      <c r="AB286" s="9" t="e">
        <f>#REF!*1.5</f>
        <v>#REF!</v>
      </c>
      <c r="AC286" s="9">
        <f>'M2 MAQUETTE (ANNUEL)'!I300*1.5</f>
        <v>0</v>
      </c>
      <c r="AD286" s="9" t="e">
        <f>#REF!*1.5</f>
        <v>#REF!</v>
      </c>
    </row>
    <row r="287" spans="27:30" x14ac:dyDescent="0.25">
      <c r="AA287" s="9">
        <f>'M1 MAQUETTE (ANNUEL)'!I314*1.5</f>
        <v>0</v>
      </c>
      <c r="AB287" s="9" t="e">
        <f>#REF!*1.5</f>
        <v>#REF!</v>
      </c>
      <c r="AC287" s="9">
        <f>'M2 MAQUETTE (ANNUEL)'!I301*1.5</f>
        <v>0</v>
      </c>
      <c r="AD287" s="9" t="e">
        <f>#REF!*1.5</f>
        <v>#REF!</v>
      </c>
    </row>
    <row r="288" spans="27:30" x14ac:dyDescent="0.25">
      <c r="AA288" s="9">
        <f>'M1 MAQUETTE (ANNUEL)'!I315*1.5</f>
        <v>0</v>
      </c>
      <c r="AB288" s="9" t="e">
        <f>#REF!*1.5</f>
        <v>#REF!</v>
      </c>
      <c r="AC288" s="9">
        <f>'M2 MAQUETTE (ANNUEL)'!I302*1.5</f>
        <v>0</v>
      </c>
      <c r="AD288" s="9" t="e">
        <f>#REF!*1.5</f>
        <v>#REF!</v>
      </c>
    </row>
    <row r="289" spans="27:30" x14ac:dyDescent="0.25">
      <c r="AA289" s="9">
        <f>'M1 MAQUETTE (ANNUEL)'!I316*1.5</f>
        <v>0</v>
      </c>
      <c r="AB289" s="9" t="e">
        <f>#REF!*1.5</f>
        <v>#REF!</v>
      </c>
      <c r="AC289" s="9">
        <f>'M2 MAQUETTE (ANNUEL)'!I303*1.5</f>
        <v>0</v>
      </c>
      <c r="AD289" s="9" t="e">
        <f>#REF!*1.5</f>
        <v>#REF!</v>
      </c>
    </row>
    <row r="290" spans="27:30" x14ac:dyDescent="0.25">
      <c r="AA290" s="9">
        <f>'M1 MAQUETTE (ANNUEL)'!I317*1.5</f>
        <v>0</v>
      </c>
      <c r="AB290" s="9" t="e">
        <f>#REF!*1.5</f>
        <v>#REF!</v>
      </c>
      <c r="AC290" s="9">
        <f>'M2 MAQUETTE (ANNUEL)'!I304*1.5</f>
        <v>0</v>
      </c>
      <c r="AD290" s="9" t="e">
        <f>#REF!*1.5</f>
        <v>#REF!</v>
      </c>
    </row>
    <row r="291" spans="27:30" x14ac:dyDescent="0.25">
      <c r="AA291" s="9">
        <f>'M1 MAQUETTE (ANNUEL)'!I318*1.5</f>
        <v>0</v>
      </c>
      <c r="AB291" s="9" t="e">
        <f>#REF!*1.5</f>
        <v>#REF!</v>
      </c>
      <c r="AC291" s="9">
        <f>'M2 MAQUETTE (ANNUEL)'!I305*1.5</f>
        <v>0</v>
      </c>
      <c r="AD291" s="9" t="e">
        <f>#REF!*1.5</f>
        <v>#REF!</v>
      </c>
    </row>
  </sheetData>
  <sheetProtection algorithmName="SHA-512" hashValue="oKSMQl4k30DibTfkD/P6UTAxMRAeVJ6UXEL+L2kWnTK6hOLLXC+Tz36igoZFTa6IMR5cz2PTe+4G1zLlT8i/YA==" saltValue="OLp5aZ65YhUzlxIEakVRQA==" spinCount="100000" sheet="1" objects="1" scenarios="1" formatCells="0" insertRows="0"/>
  <mergeCells count="40">
    <mergeCell ref="A22:F22"/>
    <mergeCell ref="G22:L22"/>
    <mergeCell ref="A20:C20"/>
    <mergeCell ref="D20:F20"/>
    <mergeCell ref="G20:I20"/>
    <mergeCell ref="J20:L20"/>
    <mergeCell ref="A19:C19"/>
    <mergeCell ref="D19:F19"/>
    <mergeCell ref="G19:I19"/>
    <mergeCell ref="J19:L19"/>
    <mergeCell ref="A21:F21"/>
    <mergeCell ref="G21:L21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E44"/>
  <sheetViews>
    <sheetView zoomScale="70" zoomScaleNormal="70" workbookViewId="0">
      <selection activeCell="D16" sqref="D16:D17"/>
    </sheetView>
  </sheetViews>
  <sheetFormatPr baseColWidth="10" defaultColWidth="11.42578125" defaultRowHeight="15" x14ac:dyDescent="0.25"/>
  <cols>
    <col min="1" max="1" width="42.5703125" customWidth="1"/>
    <col min="2" max="3" width="65" bestFit="1" customWidth="1"/>
    <col min="4" max="4" width="45.85546875" customWidth="1"/>
    <col min="5" max="5" width="29.28515625" customWidth="1"/>
  </cols>
  <sheetData>
    <row r="1" spans="1:5" ht="43.15" customHeight="1" x14ac:dyDescent="0.25">
      <c r="A1" s="136" t="s">
        <v>233</v>
      </c>
      <c r="B1" s="136"/>
      <c r="C1" s="136"/>
      <c r="D1" s="136"/>
      <c r="E1" s="136"/>
    </row>
    <row r="2" spans="1:5" ht="24.6" customHeight="1" x14ac:dyDescent="0.25">
      <c r="A2" s="27" t="s">
        <v>234</v>
      </c>
      <c r="B2" s="28" t="s">
        <v>59</v>
      </c>
      <c r="C2" s="43" t="str">
        <f>CONCATENATE(B2,Listes!A24)</f>
        <v>LIFE_Antenne</v>
      </c>
      <c r="D2" s="17"/>
      <c r="E2" s="2"/>
    </row>
    <row r="3" spans="1:5" ht="24.6" customHeight="1" x14ac:dyDescent="0.25">
      <c r="A3" s="1" t="s">
        <v>235</v>
      </c>
      <c r="B3" s="138"/>
      <c r="C3" s="138"/>
      <c r="D3" s="138"/>
      <c r="E3" s="2"/>
    </row>
    <row r="4" spans="1:5" ht="24.6" customHeight="1" x14ac:dyDescent="0.25">
      <c r="A4" s="1" t="s">
        <v>236</v>
      </c>
      <c r="B4" s="9" t="str">
        <f>IFERROR(VLOOKUP(B3,tab_code_dip,2,FALSE),"-")</f>
        <v>-</v>
      </c>
      <c r="C4" s="13"/>
      <c r="D4" s="13"/>
      <c r="E4" s="2"/>
    </row>
    <row r="5" spans="1:5" ht="24.6" customHeight="1" x14ac:dyDescent="0.25">
      <c r="A5" s="1" t="s">
        <v>237</v>
      </c>
      <c r="B5" s="9" t="s">
        <v>238</v>
      </c>
      <c r="C5" s="13"/>
      <c r="D5" s="13"/>
      <c r="E5" s="2"/>
    </row>
    <row r="6" spans="1:5" ht="24.6" customHeight="1" x14ac:dyDescent="0.25">
      <c r="A6" s="1" t="s">
        <v>239</v>
      </c>
      <c r="B6" s="9"/>
      <c r="C6" s="13"/>
      <c r="D6" s="13"/>
      <c r="E6" s="2"/>
    </row>
    <row r="7" spans="1:5" ht="24.6" customHeight="1" x14ac:dyDescent="0.25">
      <c r="A7" s="1" t="s">
        <v>2</v>
      </c>
      <c r="B7" s="9" t="s">
        <v>11</v>
      </c>
      <c r="C7" s="17" t="s">
        <v>20</v>
      </c>
      <c r="D7" s="13"/>
      <c r="E7" s="13"/>
    </row>
    <row r="8" spans="1:5" x14ac:dyDescent="0.25">
      <c r="A8" s="2"/>
      <c r="B8" s="2"/>
      <c r="C8" s="2"/>
      <c r="D8" s="2"/>
      <c r="E8" s="2"/>
    </row>
    <row r="9" spans="1:5" x14ac:dyDescent="0.25">
      <c r="A9" s="2"/>
      <c r="B9" s="2"/>
      <c r="C9" s="2"/>
      <c r="D9" s="2"/>
      <c r="E9" s="2"/>
    </row>
    <row r="10" spans="1:5" x14ac:dyDescent="0.25">
      <c r="A10" s="2"/>
      <c r="B10" s="2"/>
      <c r="C10" s="2"/>
      <c r="D10" s="2"/>
      <c r="E10" s="2"/>
    </row>
    <row r="11" spans="1:5" ht="19.899999999999999" customHeight="1" x14ac:dyDescent="0.3">
      <c r="A11" s="144" t="s">
        <v>240</v>
      </c>
      <c r="B11" s="144"/>
      <c r="C11" s="144"/>
      <c r="D11" s="144"/>
      <c r="E11" s="2"/>
    </row>
    <row r="12" spans="1:5" ht="20.45" customHeight="1" x14ac:dyDescent="0.25">
      <c r="A12" s="17" t="s">
        <v>241</v>
      </c>
      <c r="B12" s="145"/>
      <c r="C12" s="145"/>
      <c r="D12" s="145"/>
      <c r="E12" s="2"/>
    </row>
    <row r="13" spans="1:5" x14ac:dyDescent="0.25">
      <c r="A13" s="2"/>
      <c r="B13" s="2"/>
      <c r="C13" s="2"/>
      <c r="D13" s="2"/>
      <c r="E13" s="2"/>
    </row>
    <row r="14" spans="1:5" x14ac:dyDescent="0.25">
      <c r="A14" s="155" t="s">
        <v>242</v>
      </c>
      <c r="B14" s="155" t="s">
        <v>243</v>
      </c>
      <c r="C14" s="155" t="s">
        <v>244</v>
      </c>
      <c r="D14" s="155" t="s">
        <v>245</v>
      </c>
      <c r="E14" s="2"/>
    </row>
    <row r="15" spans="1:5" x14ac:dyDescent="0.25">
      <c r="A15" s="156"/>
      <c r="B15" s="156"/>
      <c r="C15" s="156"/>
      <c r="D15" s="156"/>
      <c r="E15" s="2"/>
    </row>
    <row r="16" spans="1:5" x14ac:dyDescent="0.25">
      <c r="A16" s="155">
        <v>870</v>
      </c>
      <c r="B16" s="155">
        <v>108</v>
      </c>
      <c r="C16" s="157">
        <v>803</v>
      </c>
      <c r="D16" s="157">
        <v>121</v>
      </c>
      <c r="E16" s="2"/>
    </row>
    <row r="17" spans="1:4" x14ac:dyDescent="0.25">
      <c r="A17" s="156"/>
      <c r="B17" s="156"/>
      <c r="C17" s="158"/>
      <c r="D17" s="158"/>
    </row>
    <row r="18" spans="1:4" x14ac:dyDescent="0.25">
      <c r="A18" s="2"/>
      <c r="B18" s="2"/>
      <c r="C18" s="2"/>
      <c r="D18" s="2"/>
    </row>
    <row r="19" spans="1:4" x14ac:dyDescent="0.25">
      <c r="A19" s="2"/>
      <c r="B19" s="2"/>
      <c r="C19" s="2"/>
      <c r="D19" s="2"/>
    </row>
    <row r="20" spans="1:4" x14ac:dyDescent="0.25">
      <c r="A20" s="2"/>
      <c r="B20" s="2"/>
      <c r="C20" s="2"/>
      <c r="D20" s="2"/>
    </row>
    <row r="21" spans="1:4" ht="21" x14ac:dyDescent="0.35">
      <c r="A21" s="143" t="s">
        <v>246</v>
      </c>
      <c r="B21" s="143"/>
      <c r="C21" s="143"/>
      <c r="D21" s="143"/>
    </row>
    <row r="22" spans="1:4" x14ac:dyDescent="0.25">
      <c r="A22" t="s">
        <v>247</v>
      </c>
    </row>
    <row r="23" spans="1:4" x14ac:dyDescent="0.25">
      <c r="A23" s="139" t="s">
        <v>248</v>
      </c>
      <c r="B23" s="140"/>
      <c r="C23" s="140"/>
      <c r="D23" s="141"/>
    </row>
    <row r="24" spans="1:4" x14ac:dyDescent="0.25">
      <c r="A24" s="135" t="s">
        <v>249</v>
      </c>
      <c r="B24" s="135"/>
      <c r="C24" s="135"/>
      <c r="D24" s="135"/>
    </row>
    <row r="25" spans="1:4" x14ac:dyDescent="0.25">
      <c r="A25" s="135"/>
      <c r="B25" s="135"/>
      <c r="C25" s="135"/>
      <c r="D25" s="135"/>
    </row>
    <row r="26" spans="1:4" x14ac:dyDescent="0.25">
      <c r="A26" s="135"/>
      <c r="B26" s="135"/>
      <c r="C26" s="135"/>
      <c r="D26" s="135"/>
    </row>
    <row r="27" spans="1:4" x14ac:dyDescent="0.25">
      <c r="A27" s="139" t="s">
        <v>250</v>
      </c>
      <c r="B27" s="140"/>
      <c r="C27" s="140"/>
      <c r="D27" s="141"/>
    </row>
    <row r="28" spans="1:4" x14ac:dyDescent="0.25">
      <c r="A28" s="146" t="s">
        <v>251</v>
      </c>
      <c r="B28" s="147"/>
      <c r="C28" s="147"/>
      <c r="D28" s="148"/>
    </row>
    <row r="29" spans="1:4" x14ac:dyDescent="0.25">
      <c r="A29" s="149"/>
      <c r="B29" s="150"/>
      <c r="C29" s="150"/>
      <c r="D29" s="151"/>
    </row>
    <row r="30" spans="1:4" x14ac:dyDescent="0.25">
      <c r="A30" s="152"/>
      <c r="B30" s="153"/>
      <c r="C30" s="153"/>
      <c r="D30" s="154"/>
    </row>
    <row r="31" spans="1:4" x14ac:dyDescent="0.25">
      <c r="A31" s="139" t="s">
        <v>252</v>
      </c>
      <c r="B31" s="140"/>
      <c r="C31" s="140"/>
      <c r="D31" s="141"/>
    </row>
    <row r="32" spans="1:4" x14ac:dyDescent="0.25">
      <c r="A32" s="135" t="s">
        <v>253</v>
      </c>
      <c r="B32" s="135"/>
      <c r="C32" s="135"/>
      <c r="D32" s="135"/>
    </row>
    <row r="33" spans="1:4" x14ac:dyDescent="0.25">
      <c r="A33" s="135"/>
      <c r="B33" s="135"/>
      <c r="C33" s="135"/>
      <c r="D33" s="135"/>
    </row>
    <row r="34" spans="1:4" x14ac:dyDescent="0.25">
      <c r="A34" s="135"/>
      <c r="B34" s="135"/>
      <c r="C34" s="135"/>
      <c r="D34" s="135"/>
    </row>
    <row r="35" spans="1:4" x14ac:dyDescent="0.25">
      <c r="A35" s="139" t="s">
        <v>254</v>
      </c>
      <c r="B35" s="140"/>
      <c r="C35" s="140"/>
      <c r="D35" s="141"/>
    </row>
    <row r="36" spans="1:4" x14ac:dyDescent="0.25">
      <c r="A36" s="135" t="s">
        <v>255</v>
      </c>
      <c r="B36" s="135"/>
      <c r="C36" s="135"/>
      <c r="D36" s="135"/>
    </row>
    <row r="37" spans="1:4" x14ac:dyDescent="0.25">
      <c r="A37" s="135"/>
      <c r="B37" s="135"/>
      <c r="C37" s="135"/>
      <c r="D37" s="135"/>
    </row>
    <row r="38" spans="1:4" x14ac:dyDescent="0.25">
      <c r="A38" s="135"/>
      <c r="B38" s="135"/>
      <c r="C38" s="135"/>
      <c r="D38" s="135"/>
    </row>
    <row r="39" spans="1:4" ht="21" x14ac:dyDescent="0.35">
      <c r="A39" s="143" t="s">
        <v>256</v>
      </c>
      <c r="B39" s="143"/>
      <c r="C39" s="143"/>
      <c r="D39" s="143"/>
    </row>
    <row r="40" spans="1:4" x14ac:dyDescent="0.25">
      <c r="A40" s="135" t="s">
        <v>257</v>
      </c>
      <c r="B40" s="135"/>
      <c r="C40" s="135"/>
      <c r="D40" s="135"/>
    </row>
    <row r="41" spans="1:4" x14ac:dyDescent="0.25">
      <c r="A41" s="135"/>
      <c r="B41" s="135"/>
      <c r="C41" s="135"/>
      <c r="D41" s="135"/>
    </row>
    <row r="42" spans="1:4" x14ac:dyDescent="0.25">
      <c r="A42" s="142" t="s">
        <v>258</v>
      </c>
      <c r="B42" s="142"/>
      <c r="C42" s="142"/>
      <c r="D42" s="142"/>
    </row>
    <row r="43" spans="1:4" x14ac:dyDescent="0.25">
      <c r="A43" s="137" t="s">
        <v>259</v>
      </c>
      <c r="B43" s="137"/>
      <c r="C43" s="137"/>
      <c r="D43" s="137"/>
    </row>
    <row r="44" spans="1:4" x14ac:dyDescent="0.25">
      <c r="A44" s="137" t="s">
        <v>260</v>
      </c>
      <c r="B44" s="137"/>
      <c r="C44" s="137"/>
      <c r="D44" s="137"/>
    </row>
  </sheetData>
  <mergeCells count="26"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</mergeCells>
  <dataValidations count="5">
    <dataValidation type="list" allowBlank="1" showInputMessage="1" showErrorMessage="1" sqref="B3:D3" xr:uid="{00000000-0002-0000-0200-000000000000}">
      <formula1>INDIRECT($B$2)</formula1>
    </dataValidation>
    <dataValidation type="list" allowBlank="1" showInputMessage="1" showErrorMessage="1" sqref="B2" xr:uid="{00000000-0002-0000-0200-000001000000}">
      <formula1>list_cmp</formula1>
    </dataValidation>
    <dataValidation type="list" allowBlank="1" showInputMessage="1" showErrorMessage="1" sqref="B7:C7" xr:uid="{00000000-0002-0000-0200-000002000000}">
      <formula1>List_RegimeInscription</formula1>
    </dataValidation>
    <dataValidation type="list" allowBlank="1" showInputMessage="1" showErrorMessage="1" sqref="B5:B6" xr:uid="{00000000-0002-0000-0200-000003000000}">
      <formula1>"Session Unique, Seconde Chance"</formula1>
    </dataValidation>
    <dataValidation type="list" allowBlank="1" showInputMessage="1" showErrorMessage="1" sqref="D2" xr:uid="{00000000-0002-0000-0200-000004000000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00000000-0004-0000-0200-000000000000}"/>
    <hyperlink ref="A43:D43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W312"/>
  <sheetViews>
    <sheetView showGridLines="0" tabSelected="1" topLeftCell="M1" zoomScale="70" zoomScaleNormal="70" workbookViewId="0">
      <selection activeCell="AB19" sqref="AB19"/>
    </sheetView>
  </sheetViews>
  <sheetFormatPr baseColWidth="10" defaultColWidth="11.42578125" defaultRowHeight="16.5" x14ac:dyDescent="0.3"/>
  <cols>
    <col min="1" max="1" width="18.5703125" style="72" customWidth="1"/>
    <col min="2" max="2" width="53.5703125" style="72" customWidth="1"/>
    <col min="3" max="3" width="17.85546875" style="72" hidden="1" customWidth="1"/>
    <col min="4" max="5" width="4.85546875" style="72" hidden="1" customWidth="1"/>
    <col min="6" max="6" width="5.7109375" style="72" hidden="1" customWidth="1"/>
    <col min="7" max="7" width="17.140625" style="72" hidden="1" customWidth="1"/>
    <col min="8" max="8" width="15.42578125" style="72" hidden="1" customWidth="1"/>
    <col min="9" max="9" width="9.140625" style="72" hidden="1" customWidth="1"/>
    <col min="10" max="10" width="9.140625" style="72" customWidth="1"/>
    <col min="11" max="11" width="12.5703125" style="74" customWidth="1"/>
    <col min="12" max="12" width="8.5703125" style="72" hidden="1" customWidth="1"/>
    <col min="13" max="13" width="8.5703125" style="72" customWidth="1"/>
    <col min="14" max="14" width="12" style="74" customWidth="1"/>
    <col min="15" max="16" width="14.7109375" style="72" customWidth="1"/>
    <col min="17" max="18" width="14.7109375" style="73" customWidth="1"/>
    <col min="19" max="20" width="21.7109375" style="72" customWidth="1"/>
    <col min="21" max="21" width="19.5703125" style="74" customWidth="1"/>
    <col min="22" max="22" width="47.7109375" style="72" customWidth="1"/>
    <col min="23" max="23" width="54.140625" style="72" customWidth="1"/>
    <col min="24" max="16384" width="11.42578125" style="75"/>
  </cols>
  <sheetData>
    <row r="1" spans="1:21" x14ac:dyDescent="0.3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04"/>
      <c r="N1" s="71"/>
    </row>
    <row r="2" spans="1:21" x14ac:dyDescent="0.3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04"/>
      <c r="N2" s="104"/>
      <c r="U2" s="72"/>
    </row>
    <row r="3" spans="1:21" x14ac:dyDescent="0.3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04"/>
      <c r="N3" s="104"/>
      <c r="U3" s="72"/>
    </row>
    <row r="4" spans="1:21" x14ac:dyDescent="0.3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04"/>
      <c r="N4" s="104"/>
      <c r="U4" s="72"/>
    </row>
    <row r="5" spans="1:21" x14ac:dyDescent="0.3">
      <c r="A5" s="168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04"/>
      <c r="N5" s="104"/>
      <c r="U5" s="72"/>
    </row>
    <row r="6" spans="1:21" x14ac:dyDescent="0.3">
      <c r="A6" s="168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04"/>
      <c r="N6" s="104"/>
      <c r="U6" s="72"/>
    </row>
    <row r="7" spans="1:21" ht="18" customHeight="1" x14ac:dyDescent="0.3">
      <c r="A7" s="159" t="s">
        <v>261</v>
      </c>
      <c r="B7" s="164" t="str">
        <f>'Fiche Générale'!B2</f>
        <v>LIFE</v>
      </c>
      <c r="C7" s="159" t="s">
        <v>262</v>
      </c>
      <c r="D7" s="159"/>
      <c r="E7" s="161">
        <f>'Fiche Générale'!B3</f>
        <v>0</v>
      </c>
      <c r="F7" s="161"/>
      <c r="G7" s="159" t="s">
        <v>263</v>
      </c>
      <c r="H7" s="167" t="str">
        <f>'Fiche Générale'!B4</f>
        <v>-</v>
      </c>
      <c r="I7" s="167"/>
      <c r="J7" s="167"/>
      <c r="K7" s="167"/>
      <c r="L7" s="167"/>
      <c r="M7" s="119"/>
      <c r="N7" s="105"/>
      <c r="U7" s="72"/>
    </row>
    <row r="8" spans="1:21" ht="18" customHeight="1" x14ac:dyDescent="0.3">
      <c r="A8" s="159"/>
      <c r="B8" s="165"/>
      <c r="C8" s="159"/>
      <c r="D8" s="159"/>
      <c r="E8" s="161"/>
      <c r="F8" s="161"/>
      <c r="G8" s="159"/>
      <c r="H8" s="167"/>
      <c r="I8" s="167"/>
      <c r="J8" s="167"/>
      <c r="K8" s="167"/>
      <c r="L8" s="167"/>
      <c r="M8" s="119"/>
      <c r="N8" s="105"/>
      <c r="U8" s="72"/>
    </row>
    <row r="9" spans="1:21" ht="18" customHeight="1" x14ac:dyDescent="0.3">
      <c r="A9" s="159"/>
      <c r="B9" s="165"/>
      <c r="C9" s="159"/>
      <c r="D9" s="159"/>
      <c r="E9" s="161"/>
      <c r="F9" s="161"/>
      <c r="G9" s="159"/>
      <c r="H9" s="167"/>
      <c r="I9" s="167"/>
      <c r="J9" s="167"/>
      <c r="K9" s="167"/>
      <c r="L9" s="167"/>
      <c r="M9" s="119"/>
      <c r="N9" s="105"/>
      <c r="U9" s="72"/>
    </row>
    <row r="10" spans="1:21" ht="18" customHeight="1" x14ac:dyDescent="0.3">
      <c r="A10" s="159"/>
      <c r="B10" s="165"/>
      <c r="C10" s="160" t="s">
        <v>264</v>
      </c>
      <c r="D10" s="160"/>
      <c r="E10" s="162">
        <f>'Fiche Générale'!B12</f>
        <v>0</v>
      </c>
      <c r="F10" s="162"/>
      <c r="G10" s="162"/>
      <c r="H10" s="162"/>
      <c r="I10" s="162"/>
      <c r="J10" s="162"/>
      <c r="K10" s="162"/>
      <c r="L10" s="162"/>
      <c r="M10" s="106"/>
      <c r="N10" s="106"/>
      <c r="U10" s="72"/>
    </row>
    <row r="11" spans="1:21" ht="18" customHeight="1" x14ac:dyDescent="0.3">
      <c r="A11" s="159"/>
      <c r="B11" s="166"/>
      <c r="C11" s="160"/>
      <c r="D11" s="160"/>
      <c r="E11" s="162"/>
      <c r="F11" s="162"/>
      <c r="G11" s="162"/>
      <c r="H11" s="162"/>
      <c r="I11" s="162"/>
      <c r="J11" s="162"/>
      <c r="K11" s="162"/>
      <c r="L11" s="162"/>
      <c r="M11" s="106"/>
      <c r="N11" s="106"/>
      <c r="U11" s="72"/>
    </row>
    <row r="12" spans="1:21" x14ac:dyDescent="0.3">
      <c r="K12" s="72"/>
      <c r="N12" s="72"/>
      <c r="U12" s="72"/>
    </row>
    <row r="13" spans="1:21" x14ac:dyDescent="0.3">
      <c r="A13" s="169" t="s">
        <v>265</v>
      </c>
      <c r="B13" s="170" t="s">
        <v>266</v>
      </c>
      <c r="C13" s="169" t="s">
        <v>267</v>
      </c>
      <c r="D13" s="169"/>
      <c r="E13" s="169"/>
      <c r="F13" s="169"/>
      <c r="G13" s="169" t="s">
        <v>268</v>
      </c>
      <c r="H13" s="163"/>
      <c r="I13" s="163"/>
      <c r="J13" s="108"/>
      <c r="K13" s="108"/>
      <c r="N13" s="72"/>
      <c r="U13" s="72"/>
    </row>
    <row r="14" spans="1:21" x14ac:dyDescent="0.3">
      <c r="A14" s="169"/>
      <c r="B14" s="171"/>
      <c r="C14" s="169"/>
      <c r="D14" s="169"/>
      <c r="E14" s="169"/>
      <c r="F14" s="169"/>
      <c r="G14" s="169"/>
      <c r="H14" s="163"/>
      <c r="I14" s="163"/>
      <c r="J14" s="108"/>
      <c r="K14" s="108"/>
      <c r="N14" s="72"/>
      <c r="U14" s="72"/>
    </row>
    <row r="15" spans="1:21" x14ac:dyDescent="0.3">
      <c r="A15" s="169" t="s">
        <v>269</v>
      </c>
      <c r="B15" s="170" t="s">
        <v>224</v>
      </c>
      <c r="C15" s="169" t="s">
        <v>270</v>
      </c>
      <c r="D15" s="169"/>
      <c r="E15" s="169"/>
      <c r="F15" s="169"/>
      <c r="G15" s="169" t="s">
        <v>271</v>
      </c>
      <c r="H15" s="163"/>
      <c r="I15" s="163"/>
      <c r="J15" s="108"/>
      <c r="K15" s="108"/>
      <c r="N15" s="72"/>
      <c r="U15" s="72"/>
    </row>
    <row r="16" spans="1:21" x14ac:dyDescent="0.3">
      <c r="A16" s="169"/>
      <c r="B16" s="171"/>
      <c r="C16" s="169"/>
      <c r="D16" s="169"/>
      <c r="E16" s="169"/>
      <c r="F16" s="169"/>
      <c r="G16" s="169"/>
      <c r="H16" s="163"/>
      <c r="I16" s="163"/>
      <c r="J16" s="108"/>
      <c r="K16" s="108"/>
      <c r="N16" s="72"/>
      <c r="U16" s="72"/>
    </row>
    <row r="17" spans="1:23" x14ac:dyDescent="0.3">
      <c r="I17" s="76"/>
      <c r="J17" s="76"/>
      <c r="K17" s="76"/>
      <c r="L17" s="76"/>
      <c r="M17" s="76"/>
      <c r="N17" s="76"/>
      <c r="O17" s="76"/>
      <c r="P17" s="76"/>
      <c r="Q17" s="107"/>
      <c r="R17" s="107"/>
      <c r="S17" s="76"/>
      <c r="T17" s="76"/>
      <c r="U17" s="76"/>
      <c r="V17" s="76"/>
    </row>
    <row r="18" spans="1:23" ht="49.15" customHeight="1" x14ac:dyDescent="0.3">
      <c r="A18" s="77" t="s">
        <v>272</v>
      </c>
      <c r="B18" s="77" t="s">
        <v>273</v>
      </c>
      <c r="C18" s="77" t="s">
        <v>3</v>
      </c>
      <c r="D18" s="77" t="s">
        <v>274</v>
      </c>
      <c r="E18" s="77" t="s">
        <v>6</v>
      </c>
      <c r="F18" s="77" t="s">
        <v>5</v>
      </c>
      <c r="G18" s="77" t="s">
        <v>275</v>
      </c>
      <c r="H18" s="77" t="s">
        <v>144</v>
      </c>
      <c r="I18" s="77" t="s">
        <v>223</v>
      </c>
      <c r="J18" s="77" t="s">
        <v>276</v>
      </c>
      <c r="K18" s="77" t="s">
        <v>277</v>
      </c>
      <c r="L18" s="77" t="s">
        <v>228</v>
      </c>
      <c r="M18" s="77" t="s">
        <v>278</v>
      </c>
      <c r="N18" s="77" t="s">
        <v>279</v>
      </c>
      <c r="O18" s="77" t="s">
        <v>229</v>
      </c>
      <c r="P18" s="77" t="s">
        <v>280</v>
      </c>
      <c r="Q18" s="77" t="s">
        <v>281</v>
      </c>
      <c r="R18" s="77" t="s">
        <v>282</v>
      </c>
      <c r="S18" s="77" t="s">
        <v>283</v>
      </c>
      <c r="T18" s="77" t="s">
        <v>4</v>
      </c>
      <c r="U18" s="77" t="s">
        <v>284</v>
      </c>
      <c r="V18" s="77" t="s">
        <v>285</v>
      </c>
      <c r="W18" s="78" t="s">
        <v>286</v>
      </c>
    </row>
    <row r="19" spans="1:23" ht="43.15" customHeight="1" x14ac:dyDescent="0.3">
      <c r="A19" s="79">
        <v>1</v>
      </c>
      <c r="B19" s="80" t="s">
        <v>287</v>
      </c>
      <c r="C19" s="81" t="s">
        <v>29</v>
      </c>
      <c r="D19" s="81"/>
      <c r="E19" s="82"/>
      <c r="F19" s="82"/>
      <c r="G19" s="82" t="s">
        <v>288</v>
      </c>
      <c r="H19" s="81"/>
      <c r="I19" s="81"/>
      <c r="J19" s="81"/>
      <c r="K19" s="83"/>
      <c r="L19" s="81"/>
      <c r="M19" s="81"/>
      <c r="N19" s="83"/>
      <c r="O19" s="81"/>
      <c r="P19" s="81"/>
      <c r="Q19" s="84"/>
      <c r="R19" s="84"/>
      <c r="S19" s="81"/>
      <c r="T19" s="81"/>
      <c r="U19" s="85"/>
      <c r="V19" s="82"/>
      <c r="W19" s="82"/>
    </row>
    <row r="20" spans="1:23" ht="43.15" customHeight="1" x14ac:dyDescent="0.3">
      <c r="A20" s="79" t="s">
        <v>289</v>
      </c>
      <c r="B20" s="86" t="s">
        <v>290</v>
      </c>
      <c r="C20" s="81" t="s">
        <v>12</v>
      </c>
      <c r="D20" s="81">
        <v>6</v>
      </c>
      <c r="E20" s="82"/>
      <c r="F20" s="82"/>
      <c r="G20" s="82" t="s">
        <v>291</v>
      </c>
      <c r="H20" s="81" t="s">
        <v>211</v>
      </c>
      <c r="I20" s="81">
        <v>24</v>
      </c>
      <c r="J20" s="81">
        <v>30</v>
      </c>
      <c r="K20" s="87">
        <f>30/4</f>
        <v>7.5</v>
      </c>
      <c r="L20" s="81">
        <v>20</v>
      </c>
      <c r="M20" s="81">
        <v>15</v>
      </c>
      <c r="N20" s="87">
        <f>15/4</f>
        <v>3.75</v>
      </c>
      <c r="O20" s="81"/>
      <c r="P20" s="84">
        <f t="shared" ref="P20" si="0">(I20*1.5)+L20</f>
        <v>56</v>
      </c>
      <c r="Q20" s="84">
        <v>16</v>
      </c>
      <c r="R20" s="84">
        <f>Q20-P20</f>
        <v>-40</v>
      </c>
      <c r="S20" s="81" t="s">
        <v>292</v>
      </c>
      <c r="T20" s="81" t="s">
        <v>13</v>
      </c>
      <c r="U20" s="85" t="s">
        <v>293</v>
      </c>
      <c r="V20" s="88" t="s">
        <v>294</v>
      </c>
      <c r="W20" s="82" t="s">
        <v>295</v>
      </c>
    </row>
    <row r="21" spans="1:23" ht="43.15" customHeight="1" x14ac:dyDescent="0.3">
      <c r="A21" s="79" t="s">
        <v>296</v>
      </c>
      <c r="B21" s="86" t="s">
        <v>297</v>
      </c>
      <c r="C21" s="81" t="s">
        <v>12</v>
      </c>
      <c r="D21" s="81">
        <v>6</v>
      </c>
      <c r="E21" s="82"/>
      <c r="F21" s="82"/>
      <c r="G21" s="82" t="s">
        <v>298</v>
      </c>
      <c r="H21" s="81" t="s">
        <v>211</v>
      </c>
      <c r="I21" s="81">
        <v>24</v>
      </c>
      <c r="J21" s="81">
        <v>30</v>
      </c>
      <c r="K21" s="83">
        <v>30</v>
      </c>
      <c r="L21" s="81">
        <v>20</v>
      </c>
      <c r="M21" s="81">
        <v>15</v>
      </c>
      <c r="N21" s="83">
        <v>15</v>
      </c>
      <c r="O21" s="81"/>
      <c r="P21" s="84">
        <f t="shared" ref="P21:P22" si="1">(I21*1.5)+L21</f>
        <v>56</v>
      </c>
      <c r="Q21" s="84">
        <f t="shared" ref="Q21" si="2">(K21*1.5)+N21</f>
        <v>60</v>
      </c>
      <c r="R21" s="84">
        <f t="shared" ref="R21:R40" si="3">Q21-P21</f>
        <v>4</v>
      </c>
      <c r="S21" s="81" t="s">
        <v>292</v>
      </c>
      <c r="T21" s="81" t="s">
        <v>22</v>
      </c>
      <c r="U21" s="85" t="s">
        <v>299</v>
      </c>
      <c r="V21" s="82" t="s">
        <v>300</v>
      </c>
      <c r="W21" s="82" t="s">
        <v>295</v>
      </c>
    </row>
    <row r="22" spans="1:23" ht="43.15" customHeight="1" x14ac:dyDescent="0.3">
      <c r="A22" s="79" t="s">
        <v>301</v>
      </c>
      <c r="B22" s="86" t="s">
        <v>302</v>
      </c>
      <c r="C22" s="90" t="s">
        <v>12</v>
      </c>
      <c r="D22" s="90">
        <v>6</v>
      </c>
      <c r="E22" s="89"/>
      <c r="F22" s="89"/>
      <c r="G22" s="82" t="s">
        <v>303</v>
      </c>
      <c r="H22" s="81" t="s">
        <v>211</v>
      </c>
      <c r="I22" s="81">
        <v>24</v>
      </c>
      <c r="J22" s="81">
        <v>30</v>
      </c>
      <c r="K22" s="83">
        <v>30</v>
      </c>
      <c r="L22" s="81">
        <v>20</v>
      </c>
      <c r="M22" s="81">
        <v>15</v>
      </c>
      <c r="N22" s="83">
        <v>15</v>
      </c>
      <c r="O22" s="90"/>
      <c r="P22" s="84">
        <f t="shared" si="1"/>
        <v>56</v>
      </c>
      <c r="Q22" s="84">
        <f>(K22*1.5)+N22</f>
        <v>60</v>
      </c>
      <c r="R22" s="84">
        <f t="shared" si="3"/>
        <v>4</v>
      </c>
      <c r="S22" s="90" t="s">
        <v>292</v>
      </c>
      <c r="T22" s="90" t="s">
        <v>13</v>
      </c>
      <c r="U22" s="85" t="s">
        <v>304</v>
      </c>
      <c r="V22" s="82"/>
      <c r="W22" s="89" t="s">
        <v>305</v>
      </c>
    </row>
    <row r="23" spans="1:23" s="72" customFormat="1" ht="43.15" customHeight="1" x14ac:dyDescent="0.3">
      <c r="A23" s="79" t="s">
        <v>306</v>
      </c>
      <c r="B23" s="86" t="s">
        <v>307</v>
      </c>
      <c r="C23" s="81" t="s">
        <v>12</v>
      </c>
      <c r="D23" s="81">
        <v>6</v>
      </c>
      <c r="E23" s="82"/>
      <c r="F23" s="82"/>
      <c r="G23" s="82" t="s">
        <v>308</v>
      </c>
      <c r="H23" s="81" t="s">
        <v>211</v>
      </c>
      <c r="I23" s="81">
        <v>24</v>
      </c>
      <c r="J23" s="81">
        <v>30</v>
      </c>
      <c r="K23" s="83">
        <v>30</v>
      </c>
      <c r="L23" s="81">
        <v>20</v>
      </c>
      <c r="M23" s="81">
        <v>15</v>
      </c>
      <c r="N23" s="83">
        <v>15</v>
      </c>
      <c r="O23" s="81"/>
      <c r="P23" s="84">
        <f>(I23*1.5)+L23</f>
        <v>56</v>
      </c>
      <c r="Q23" s="84">
        <f>(K23*1.5)+N23</f>
        <v>60</v>
      </c>
      <c r="R23" s="84">
        <f t="shared" si="3"/>
        <v>4</v>
      </c>
      <c r="S23" s="81" t="s">
        <v>292</v>
      </c>
      <c r="T23" s="81" t="s">
        <v>22</v>
      </c>
      <c r="U23" s="91" t="s">
        <v>309</v>
      </c>
      <c r="V23" s="82" t="s">
        <v>294</v>
      </c>
      <c r="W23" s="82" t="s">
        <v>295</v>
      </c>
    </row>
    <row r="24" spans="1:23" s="72" customFormat="1" ht="43.15" customHeight="1" x14ac:dyDescent="0.3">
      <c r="A24" s="79" t="s">
        <v>310</v>
      </c>
      <c r="B24" s="92" t="s">
        <v>311</v>
      </c>
      <c r="C24" s="81" t="s">
        <v>12</v>
      </c>
      <c r="D24" s="81">
        <v>6</v>
      </c>
      <c r="E24" s="82"/>
      <c r="F24" s="82"/>
      <c r="G24" s="82" t="s">
        <v>312</v>
      </c>
      <c r="H24" s="81" t="s">
        <v>211</v>
      </c>
      <c r="I24" s="81">
        <v>24</v>
      </c>
      <c r="J24" s="81">
        <v>30</v>
      </c>
      <c r="K24" s="83">
        <v>30</v>
      </c>
      <c r="L24" s="81">
        <v>20</v>
      </c>
      <c r="M24" s="81">
        <v>15</v>
      </c>
      <c r="N24" s="83">
        <v>15</v>
      </c>
      <c r="O24" s="81"/>
      <c r="P24" s="84">
        <f t="shared" ref="P24:P40" si="4">(I24*1.5)+L24</f>
        <v>56</v>
      </c>
      <c r="Q24" s="84">
        <f t="shared" ref="Q24:Q40" si="5">K24+N24</f>
        <v>45</v>
      </c>
      <c r="R24" s="84">
        <f t="shared" si="3"/>
        <v>-11</v>
      </c>
      <c r="S24" s="81" t="s">
        <v>292</v>
      </c>
      <c r="T24" s="81" t="s">
        <v>22</v>
      </c>
      <c r="U24" s="91" t="s">
        <v>313</v>
      </c>
      <c r="V24" s="82" t="s">
        <v>294</v>
      </c>
      <c r="W24" s="82" t="s">
        <v>295</v>
      </c>
    </row>
    <row r="25" spans="1:23" ht="43.15" customHeight="1" x14ac:dyDescent="0.3">
      <c r="A25" s="79">
        <v>2</v>
      </c>
      <c r="B25" s="80" t="s">
        <v>314</v>
      </c>
      <c r="C25" s="81" t="s">
        <v>29</v>
      </c>
      <c r="D25" s="81"/>
      <c r="E25" s="82"/>
      <c r="F25" s="82"/>
      <c r="G25" s="93" t="s">
        <v>315</v>
      </c>
      <c r="H25" s="81"/>
      <c r="I25" s="81"/>
      <c r="J25" s="81"/>
      <c r="K25" s="83"/>
      <c r="L25" s="81"/>
      <c r="M25" s="81"/>
      <c r="N25" s="83"/>
      <c r="O25" s="81"/>
      <c r="P25" s="84">
        <f t="shared" si="4"/>
        <v>0</v>
      </c>
      <c r="Q25" s="84">
        <f t="shared" si="5"/>
        <v>0</v>
      </c>
      <c r="R25" s="84">
        <f t="shared" si="3"/>
        <v>0</v>
      </c>
      <c r="S25" s="81"/>
      <c r="T25" s="81"/>
      <c r="U25" s="85"/>
      <c r="V25" s="82"/>
      <c r="W25" s="82"/>
    </row>
    <row r="26" spans="1:23" ht="43.15" customHeight="1" x14ac:dyDescent="0.3">
      <c r="A26" s="79" t="s">
        <v>316</v>
      </c>
      <c r="B26" s="92" t="s">
        <v>317</v>
      </c>
      <c r="C26" s="81" t="s">
        <v>12</v>
      </c>
      <c r="D26" s="81">
        <v>3</v>
      </c>
      <c r="E26" s="82"/>
      <c r="F26" s="82"/>
      <c r="G26" s="82" t="s">
        <v>318</v>
      </c>
      <c r="H26" s="81" t="s">
        <v>211</v>
      </c>
      <c r="I26" s="81">
        <v>12</v>
      </c>
      <c r="J26" s="81">
        <v>12</v>
      </c>
      <c r="K26" s="83">
        <v>12</v>
      </c>
      <c r="L26" s="81">
        <v>10</v>
      </c>
      <c r="M26" s="81">
        <v>12</v>
      </c>
      <c r="N26" s="83">
        <v>12</v>
      </c>
      <c r="O26" s="81"/>
      <c r="P26" s="84">
        <f t="shared" si="4"/>
        <v>28</v>
      </c>
      <c r="Q26" s="84">
        <f t="shared" si="5"/>
        <v>24</v>
      </c>
      <c r="R26" s="84">
        <f t="shared" si="3"/>
        <v>-4</v>
      </c>
      <c r="S26" s="81" t="s">
        <v>292</v>
      </c>
      <c r="T26" s="81" t="s">
        <v>22</v>
      </c>
      <c r="U26" s="85" t="s">
        <v>319</v>
      </c>
      <c r="V26" s="82" t="s">
        <v>320</v>
      </c>
      <c r="W26" s="82" t="s">
        <v>321</v>
      </c>
    </row>
    <row r="27" spans="1:23" ht="43.15" customHeight="1" x14ac:dyDescent="0.3">
      <c r="A27" s="79" t="s">
        <v>322</v>
      </c>
      <c r="B27" s="92" t="s">
        <v>323</v>
      </c>
      <c r="C27" s="81" t="s">
        <v>12</v>
      </c>
      <c r="D27" s="81">
        <v>3</v>
      </c>
      <c r="E27" s="82"/>
      <c r="F27" s="82"/>
      <c r="G27" s="82" t="s">
        <v>324</v>
      </c>
      <c r="H27" s="81" t="s">
        <v>211</v>
      </c>
      <c r="I27" s="81">
        <v>12</v>
      </c>
      <c r="J27" s="81">
        <v>12</v>
      </c>
      <c r="K27" s="83">
        <v>12</v>
      </c>
      <c r="L27" s="81">
        <v>10</v>
      </c>
      <c r="M27" s="81">
        <v>12</v>
      </c>
      <c r="N27" s="83">
        <v>12</v>
      </c>
      <c r="O27" s="81"/>
      <c r="P27" s="84">
        <f t="shared" si="4"/>
        <v>28</v>
      </c>
      <c r="Q27" s="84">
        <f t="shared" si="5"/>
        <v>24</v>
      </c>
      <c r="R27" s="84">
        <f t="shared" si="3"/>
        <v>-4</v>
      </c>
      <c r="S27" s="81" t="s">
        <v>292</v>
      </c>
      <c r="T27" s="81" t="s">
        <v>22</v>
      </c>
      <c r="U27" s="85" t="s">
        <v>319</v>
      </c>
      <c r="V27" s="82" t="s">
        <v>320</v>
      </c>
      <c r="W27" s="82" t="s">
        <v>321</v>
      </c>
    </row>
    <row r="28" spans="1:23" ht="43.15" customHeight="1" x14ac:dyDescent="0.3">
      <c r="A28" s="79" t="s">
        <v>325</v>
      </c>
      <c r="B28" s="94" t="s">
        <v>326</v>
      </c>
      <c r="C28" s="81" t="s">
        <v>12</v>
      </c>
      <c r="D28" s="81"/>
      <c r="E28" s="82"/>
      <c r="F28" s="82"/>
      <c r="G28" s="82" t="s">
        <v>327</v>
      </c>
      <c r="H28" s="81"/>
      <c r="I28" s="81">
        <v>10</v>
      </c>
      <c r="J28" s="81"/>
      <c r="K28" s="83"/>
      <c r="L28" s="81">
        <v>10</v>
      </c>
      <c r="M28" s="81"/>
      <c r="N28" s="83"/>
      <c r="O28" s="81"/>
      <c r="P28" s="84">
        <f t="shared" si="4"/>
        <v>25</v>
      </c>
      <c r="Q28" s="84">
        <f t="shared" si="5"/>
        <v>0</v>
      </c>
      <c r="R28" s="84">
        <f t="shared" si="3"/>
        <v>-25</v>
      </c>
      <c r="S28" s="81" t="s">
        <v>292</v>
      </c>
      <c r="T28" s="81"/>
      <c r="U28" s="85"/>
      <c r="V28" s="82"/>
      <c r="W28" s="82"/>
    </row>
    <row r="29" spans="1:23" ht="43.15" customHeight="1" x14ac:dyDescent="0.3">
      <c r="A29" s="95"/>
      <c r="B29" s="94" t="s">
        <v>328</v>
      </c>
      <c r="C29" s="96"/>
      <c r="D29" s="96"/>
      <c r="E29" s="82"/>
      <c r="F29" s="97"/>
      <c r="G29" s="97"/>
      <c r="H29" s="96"/>
      <c r="I29" s="81"/>
      <c r="J29" s="81"/>
      <c r="K29" s="83"/>
      <c r="L29" s="81"/>
      <c r="M29" s="81"/>
      <c r="N29" s="83"/>
      <c r="O29" s="96"/>
      <c r="P29" s="84">
        <f t="shared" si="4"/>
        <v>0</v>
      </c>
      <c r="Q29" s="84">
        <f t="shared" si="5"/>
        <v>0</v>
      </c>
      <c r="R29" s="84">
        <f t="shared" si="3"/>
        <v>0</v>
      </c>
      <c r="S29" s="96"/>
      <c r="T29" s="96"/>
      <c r="U29" s="85"/>
      <c r="V29" s="97"/>
      <c r="W29" s="82" t="s">
        <v>329</v>
      </c>
    </row>
    <row r="30" spans="1:23" ht="43.15" customHeight="1" x14ac:dyDescent="0.3">
      <c r="A30" s="79" t="s">
        <v>330</v>
      </c>
      <c r="B30" s="92" t="s">
        <v>331</v>
      </c>
      <c r="C30" s="81" t="s">
        <v>12</v>
      </c>
      <c r="D30" s="81">
        <v>6</v>
      </c>
      <c r="E30" s="82"/>
      <c r="F30" s="82"/>
      <c r="G30" s="82" t="s">
        <v>332</v>
      </c>
      <c r="H30" s="81" t="s">
        <v>211</v>
      </c>
      <c r="I30" s="81">
        <v>24</v>
      </c>
      <c r="J30" s="81">
        <v>30</v>
      </c>
      <c r="K30" s="83">
        <v>30</v>
      </c>
      <c r="L30" s="81">
        <v>20</v>
      </c>
      <c r="M30" s="81">
        <v>15</v>
      </c>
      <c r="N30" s="83">
        <v>15</v>
      </c>
      <c r="O30" s="81"/>
      <c r="P30" s="84">
        <f t="shared" si="4"/>
        <v>56</v>
      </c>
      <c r="Q30" s="84">
        <f t="shared" si="5"/>
        <v>45</v>
      </c>
      <c r="R30" s="84">
        <f t="shared" si="3"/>
        <v>-11</v>
      </c>
      <c r="S30" s="81" t="s">
        <v>292</v>
      </c>
      <c r="T30" s="81" t="s">
        <v>22</v>
      </c>
      <c r="U30" s="91" t="s">
        <v>333</v>
      </c>
      <c r="V30" s="82" t="s">
        <v>334</v>
      </c>
      <c r="W30" s="89" t="s">
        <v>295</v>
      </c>
    </row>
    <row r="31" spans="1:23" ht="43.15" customHeight="1" x14ac:dyDescent="0.3">
      <c r="A31" s="79" t="s">
        <v>335</v>
      </c>
      <c r="B31" s="92" t="s">
        <v>336</v>
      </c>
      <c r="C31" s="81" t="s">
        <v>12</v>
      </c>
      <c r="D31" s="81">
        <v>6</v>
      </c>
      <c r="E31" s="82"/>
      <c r="F31" s="82"/>
      <c r="G31" s="82" t="s">
        <v>337</v>
      </c>
      <c r="H31" s="81" t="s">
        <v>211</v>
      </c>
      <c r="I31" s="81">
        <v>24</v>
      </c>
      <c r="J31" s="81">
        <v>30</v>
      </c>
      <c r="K31" s="83">
        <v>30</v>
      </c>
      <c r="L31" s="81">
        <v>20</v>
      </c>
      <c r="M31" s="81">
        <v>15</v>
      </c>
      <c r="N31" s="83">
        <v>15</v>
      </c>
      <c r="O31" s="81"/>
      <c r="P31" s="84">
        <f t="shared" si="4"/>
        <v>56</v>
      </c>
      <c r="Q31" s="84">
        <f t="shared" si="5"/>
        <v>45</v>
      </c>
      <c r="R31" s="84">
        <f t="shared" si="3"/>
        <v>-11</v>
      </c>
      <c r="S31" s="81" t="s">
        <v>292</v>
      </c>
      <c r="T31" s="81" t="s">
        <v>22</v>
      </c>
      <c r="U31" s="91" t="s">
        <v>338</v>
      </c>
      <c r="V31" s="82" t="s">
        <v>320</v>
      </c>
      <c r="W31" s="89" t="s">
        <v>295</v>
      </c>
    </row>
    <row r="32" spans="1:23" ht="43.15" customHeight="1" x14ac:dyDescent="0.3">
      <c r="A32" s="79" t="s">
        <v>339</v>
      </c>
      <c r="B32" s="92" t="s">
        <v>340</v>
      </c>
      <c r="C32" s="81" t="s">
        <v>12</v>
      </c>
      <c r="D32" s="81">
        <v>6</v>
      </c>
      <c r="E32" s="82"/>
      <c r="F32" s="82"/>
      <c r="G32" s="82" t="s">
        <v>341</v>
      </c>
      <c r="H32" s="81" t="s">
        <v>211</v>
      </c>
      <c r="I32" s="98">
        <v>24</v>
      </c>
      <c r="J32" s="81">
        <v>30</v>
      </c>
      <c r="K32" s="83">
        <v>30</v>
      </c>
      <c r="L32" s="81">
        <v>20</v>
      </c>
      <c r="M32" s="81">
        <v>15</v>
      </c>
      <c r="N32" s="83">
        <v>15</v>
      </c>
      <c r="O32" s="81"/>
      <c r="P32" s="84">
        <f t="shared" si="4"/>
        <v>56</v>
      </c>
      <c r="Q32" s="84">
        <f t="shared" si="5"/>
        <v>45</v>
      </c>
      <c r="R32" s="84">
        <f t="shared" si="3"/>
        <v>-11</v>
      </c>
      <c r="S32" s="81" t="s">
        <v>292</v>
      </c>
      <c r="T32" s="81" t="s">
        <v>22</v>
      </c>
      <c r="U32" s="91" t="s">
        <v>342</v>
      </c>
      <c r="V32" s="82" t="s">
        <v>343</v>
      </c>
      <c r="W32" s="89" t="s">
        <v>295</v>
      </c>
    </row>
    <row r="33" spans="1:23" ht="43.15" customHeight="1" x14ac:dyDescent="0.3">
      <c r="A33" s="79" t="s">
        <v>344</v>
      </c>
      <c r="B33" s="92" t="s">
        <v>345</v>
      </c>
      <c r="C33" s="81" t="s">
        <v>12</v>
      </c>
      <c r="D33" s="81">
        <v>6</v>
      </c>
      <c r="E33" s="82"/>
      <c r="F33" s="82"/>
      <c r="G33" s="82" t="s">
        <v>346</v>
      </c>
      <c r="H33" s="81" t="s">
        <v>211</v>
      </c>
      <c r="I33" s="81">
        <v>24</v>
      </c>
      <c r="J33" s="81">
        <v>30</v>
      </c>
      <c r="K33" s="87">
        <f>30/4</f>
        <v>7.5</v>
      </c>
      <c r="L33" s="81">
        <v>20</v>
      </c>
      <c r="M33" s="81">
        <v>15</v>
      </c>
      <c r="N33" s="87">
        <f>15/4</f>
        <v>3.75</v>
      </c>
      <c r="O33" s="81"/>
      <c r="P33" s="84">
        <f t="shared" si="4"/>
        <v>56</v>
      </c>
      <c r="Q33" s="84">
        <v>16</v>
      </c>
      <c r="R33" s="84">
        <f t="shared" si="3"/>
        <v>-40</v>
      </c>
      <c r="S33" s="81" t="s">
        <v>292</v>
      </c>
      <c r="T33" s="81" t="s">
        <v>13</v>
      </c>
      <c r="U33" s="91" t="s">
        <v>347</v>
      </c>
      <c r="V33" s="82" t="s">
        <v>348</v>
      </c>
      <c r="W33" s="89" t="s">
        <v>295</v>
      </c>
    </row>
    <row r="34" spans="1:23" ht="43.15" customHeight="1" x14ac:dyDescent="0.3">
      <c r="A34" s="79" t="s">
        <v>349</v>
      </c>
      <c r="B34" s="92" t="s">
        <v>350</v>
      </c>
      <c r="C34" s="81" t="s">
        <v>12</v>
      </c>
      <c r="D34" s="81">
        <v>6</v>
      </c>
      <c r="E34" s="82"/>
      <c r="F34" s="82"/>
      <c r="G34" s="82" t="s">
        <v>351</v>
      </c>
      <c r="H34" s="81" t="s">
        <v>211</v>
      </c>
      <c r="I34" s="81">
        <v>24</v>
      </c>
      <c r="J34" s="81">
        <v>30</v>
      </c>
      <c r="K34" s="83">
        <v>30</v>
      </c>
      <c r="L34" s="81">
        <v>20</v>
      </c>
      <c r="M34" s="81">
        <v>15</v>
      </c>
      <c r="N34" s="83">
        <v>15</v>
      </c>
      <c r="O34" s="81"/>
      <c r="P34" s="84">
        <f t="shared" si="4"/>
        <v>56</v>
      </c>
      <c r="Q34" s="84">
        <f t="shared" si="5"/>
        <v>45</v>
      </c>
      <c r="R34" s="84">
        <f t="shared" si="3"/>
        <v>-11</v>
      </c>
      <c r="S34" s="81" t="s">
        <v>292</v>
      </c>
      <c r="T34" s="81" t="s">
        <v>22</v>
      </c>
      <c r="U34" s="91" t="s">
        <v>313</v>
      </c>
      <c r="V34" s="82" t="s">
        <v>352</v>
      </c>
      <c r="W34" s="89" t="s">
        <v>295</v>
      </c>
    </row>
    <row r="35" spans="1:23" ht="43.15" customHeight="1" x14ac:dyDescent="0.3">
      <c r="A35" s="79" t="s">
        <v>353</v>
      </c>
      <c r="B35" s="92" t="s">
        <v>354</v>
      </c>
      <c r="C35" s="81" t="s">
        <v>12</v>
      </c>
      <c r="D35" s="81">
        <v>6</v>
      </c>
      <c r="E35" s="82"/>
      <c r="F35" s="82"/>
      <c r="G35" s="82" t="s">
        <v>355</v>
      </c>
      <c r="H35" s="81" t="s">
        <v>211</v>
      </c>
      <c r="I35" s="81">
        <v>24</v>
      </c>
      <c r="J35" s="81">
        <v>30</v>
      </c>
      <c r="K35" s="83">
        <v>30</v>
      </c>
      <c r="L35" s="81">
        <v>20</v>
      </c>
      <c r="M35" s="81">
        <v>15</v>
      </c>
      <c r="N35" s="83">
        <v>15</v>
      </c>
      <c r="O35" s="81"/>
      <c r="P35" s="84">
        <f t="shared" si="4"/>
        <v>56</v>
      </c>
      <c r="Q35" s="84">
        <f t="shared" si="5"/>
        <v>45</v>
      </c>
      <c r="R35" s="84">
        <f t="shared" si="3"/>
        <v>-11</v>
      </c>
      <c r="S35" s="81" t="s">
        <v>292</v>
      </c>
      <c r="T35" s="81" t="s">
        <v>22</v>
      </c>
      <c r="U35" s="91" t="s">
        <v>356</v>
      </c>
      <c r="V35" s="82" t="s">
        <v>357</v>
      </c>
      <c r="W35" s="89" t="s">
        <v>295</v>
      </c>
    </row>
    <row r="36" spans="1:23" ht="43.15" customHeight="1" x14ac:dyDescent="0.3">
      <c r="A36" s="79" t="s">
        <v>358</v>
      </c>
      <c r="B36" s="92" t="s">
        <v>359</v>
      </c>
      <c r="C36" s="81" t="s">
        <v>12</v>
      </c>
      <c r="D36" s="81">
        <v>6</v>
      </c>
      <c r="E36" s="82"/>
      <c r="F36" s="82"/>
      <c r="G36" s="82" t="s">
        <v>360</v>
      </c>
      <c r="H36" s="81" t="s">
        <v>211</v>
      </c>
      <c r="I36" s="81">
        <v>24</v>
      </c>
      <c r="J36" s="81">
        <v>30</v>
      </c>
      <c r="K36" s="83">
        <v>30</v>
      </c>
      <c r="L36" s="81">
        <v>20</v>
      </c>
      <c r="M36" s="81">
        <v>15</v>
      </c>
      <c r="N36" s="83">
        <v>15</v>
      </c>
      <c r="O36" s="81"/>
      <c r="P36" s="84">
        <f t="shared" si="4"/>
        <v>56</v>
      </c>
      <c r="Q36" s="84">
        <f t="shared" si="5"/>
        <v>45</v>
      </c>
      <c r="R36" s="84">
        <f t="shared" si="3"/>
        <v>-11</v>
      </c>
      <c r="S36" s="81" t="s">
        <v>292</v>
      </c>
      <c r="T36" s="81" t="s">
        <v>22</v>
      </c>
      <c r="U36" s="91" t="s">
        <v>309</v>
      </c>
      <c r="V36" s="82" t="s">
        <v>320</v>
      </c>
      <c r="W36" s="89" t="s">
        <v>295</v>
      </c>
    </row>
    <row r="37" spans="1:23" ht="43.15" customHeight="1" x14ac:dyDescent="0.3">
      <c r="A37" s="79">
        <v>3</v>
      </c>
      <c r="B37" s="80" t="s">
        <v>361</v>
      </c>
      <c r="C37" s="81" t="s">
        <v>29</v>
      </c>
      <c r="D37" s="81"/>
      <c r="E37" s="82"/>
      <c r="F37" s="82"/>
      <c r="G37" s="82" t="s">
        <v>362</v>
      </c>
      <c r="H37" s="81"/>
      <c r="I37" s="81"/>
      <c r="J37" s="81"/>
      <c r="K37" s="83"/>
      <c r="L37" s="81"/>
      <c r="M37" s="81"/>
      <c r="N37" s="83"/>
      <c r="O37" s="81"/>
      <c r="P37" s="84">
        <f t="shared" si="4"/>
        <v>0</v>
      </c>
      <c r="Q37" s="84">
        <f t="shared" si="5"/>
        <v>0</v>
      </c>
      <c r="R37" s="84">
        <f t="shared" si="3"/>
        <v>0</v>
      </c>
      <c r="S37" s="81"/>
      <c r="T37" s="81"/>
      <c r="U37" s="85"/>
      <c r="V37" s="82"/>
      <c r="W37" s="89"/>
    </row>
    <row r="38" spans="1:23" ht="43.15" customHeight="1" x14ac:dyDescent="0.3">
      <c r="A38" s="79" t="s">
        <v>363</v>
      </c>
      <c r="B38" s="92" t="s">
        <v>364</v>
      </c>
      <c r="C38" s="81" t="s">
        <v>12</v>
      </c>
      <c r="D38" s="81">
        <v>3</v>
      </c>
      <c r="E38" s="82"/>
      <c r="F38" s="82"/>
      <c r="G38" s="82" t="s">
        <v>365</v>
      </c>
      <c r="H38" s="81" t="s">
        <v>211</v>
      </c>
      <c r="I38" s="81">
        <v>12</v>
      </c>
      <c r="J38" s="81">
        <v>12</v>
      </c>
      <c r="K38" s="83">
        <v>12</v>
      </c>
      <c r="L38" s="81">
        <v>10</v>
      </c>
      <c r="M38" s="81">
        <v>12</v>
      </c>
      <c r="N38" s="83">
        <v>12</v>
      </c>
      <c r="O38" s="81"/>
      <c r="P38" s="84">
        <f t="shared" si="4"/>
        <v>28</v>
      </c>
      <c r="Q38" s="84">
        <f t="shared" si="5"/>
        <v>24</v>
      </c>
      <c r="R38" s="84">
        <f t="shared" si="3"/>
        <v>-4</v>
      </c>
      <c r="S38" s="81" t="s">
        <v>292</v>
      </c>
      <c r="T38" s="81" t="s">
        <v>22</v>
      </c>
      <c r="U38" s="85" t="s">
        <v>366</v>
      </c>
      <c r="V38" s="82"/>
      <c r="W38" s="89" t="s">
        <v>305</v>
      </c>
    </row>
    <row r="39" spans="1:23" ht="43.15" customHeight="1" x14ac:dyDescent="0.3">
      <c r="A39" s="79" t="s">
        <v>367</v>
      </c>
      <c r="B39" s="92" t="s">
        <v>368</v>
      </c>
      <c r="C39" s="81" t="s">
        <v>12</v>
      </c>
      <c r="D39" s="81">
        <v>3</v>
      </c>
      <c r="E39" s="82"/>
      <c r="F39" s="82"/>
      <c r="G39" s="82" t="s">
        <v>369</v>
      </c>
      <c r="H39" s="81" t="s">
        <v>211</v>
      </c>
      <c r="I39" s="81">
        <v>12</v>
      </c>
      <c r="J39" s="81">
        <v>0</v>
      </c>
      <c r="K39" s="83">
        <v>0</v>
      </c>
      <c r="L39" s="81">
        <v>10</v>
      </c>
      <c r="M39" s="81">
        <v>30</v>
      </c>
      <c r="N39" s="83">
        <v>30</v>
      </c>
      <c r="O39" s="81"/>
      <c r="P39" s="84">
        <f t="shared" si="4"/>
        <v>28</v>
      </c>
      <c r="Q39" s="84">
        <f t="shared" si="5"/>
        <v>30</v>
      </c>
      <c r="R39" s="84">
        <f t="shared" si="3"/>
        <v>2</v>
      </c>
      <c r="S39" s="81" t="s">
        <v>292</v>
      </c>
      <c r="T39" s="81" t="s">
        <v>22</v>
      </c>
      <c r="U39" s="85" t="s">
        <v>366</v>
      </c>
      <c r="V39" s="82"/>
      <c r="W39" s="89" t="s">
        <v>305</v>
      </c>
    </row>
    <row r="40" spans="1:23" ht="43.15" customHeight="1" x14ac:dyDescent="0.3">
      <c r="A40" s="79" t="s">
        <v>370</v>
      </c>
      <c r="B40" s="92" t="s">
        <v>371</v>
      </c>
      <c r="C40" s="81" t="s">
        <v>12</v>
      </c>
      <c r="D40" s="81">
        <v>3</v>
      </c>
      <c r="E40" s="82"/>
      <c r="F40" s="82"/>
      <c r="G40" s="82" t="s">
        <v>372</v>
      </c>
      <c r="H40" s="81" t="s">
        <v>211</v>
      </c>
      <c r="I40" s="81">
        <v>12</v>
      </c>
      <c r="J40" s="81">
        <v>0</v>
      </c>
      <c r="K40" s="83">
        <v>0</v>
      </c>
      <c r="L40" s="81">
        <v>10</v>
      </c>
      <c r="M40" s="81">
        <v>0</v>
      </c>
      <c r="N40" s="83">
        <v>0</v>
      </c>
      <c r="O40" s="81"/>
      <c r="P40" s="84">
        <f t="shared" si="4"/>
        <v>28</v>
      </c>
      <c r="Q40" s="84">
        <f t="shared" si="5"/>
        <v>0</v>
      </c>
      <c r="R40" s="84">
        <f t="shared" si="3"/>
        <v>-28</v>
      </c>
      <c r="S40" s="81" t="s">
        <v>292</v>
      </c>
      <c r="T40" s="81" t="s">
        <v>22</v>
      </c>
      <c r="U40" s="85" t="s">
        <v>333</v>
      </c>
      <c r="V40" s="82"/>
      <c r="W40" s="89" t="s">
        <v>373</v>
      </c>
    </row>
    <row r="41" spans="1:23" ht="43.15" customHeight="1" x14ac:dyDescent="0.3">
      <c r="A41" s="79" t="s">
        <v>374</v>
      </c>
      <c r="B41" s="92" t="s">
        <v>375</v>
      </c>
      <c r="C41" s="81" t="s">
        <v>12</v>
      </c>
      <c r="D41" s="81">
        <v>3</v>
      </c>
      <c r="E41" s="82"/>
      <c r="F41" s="82"/>
      <c r="G41" s="82" t="s">
        <v>376</v>
      </c>
      <c r="H41" s="81" t="s">
        <v>211</v>
      </c>
      <c r="I41" s="81">
        <v>12</v>
      </c>
      <c r="J41" s="81">
        <v>10</v>
      </c>
      <c r="K41" s="83">
        <f>10/2</f>
        <v>5</v>
      </c>
      <c r="L41" s="81">
        <v>10</v>
      </c>
      <c r="M41" s="81">
        <v>15</v>
      </c>
      <c r="N41" s="87">
        <f>15/2</f>
        <v>7.5</v>
      </c>
      <c r="O41" s="81"/>
      <c r="P41" s="84">
        <f>(I41*1.5)+L41</f>
        <v>28</v>
      </c>
      <c r="Q41" s="84">
        <v>16</v>
      </c>
      <c r="R41" s="84">
        <f>Q41-P41</f>
        <v>-12</v>
      </c>
      <c r="S41" s="81" t="s">
        <v>292</v>
      </c>
      <c r="T41" s="81" t="s">
        <v>13</v>
      </c>
      <c r="U41" s="85" t="s">
        <v>377</v>
      </c>
      <c r="V41" s="82"/>
      <c r="W41" s="89"/>
    </row>
    <row r="42" spans="1:23" customFormat="1" ht="43.15" customHeight="1" x14ac:dyDescent="0.25">
      <c r="B42" t="s">
        <v>378</v>
      </c>
      <c r="N42" s="114"/>
      <c r="O42" s="43"/>
      <c r="P42" s="115">
        <f>P20+P22+P33+P41</f>
        <v>196</v>
      </c>
      <c r="Q42" s="121">
        <f>Q20+Q22+Q33+Q41</f>
        <v>108</v>
      </c>
      <c r="R42" s="67">
        <f>Q42-P42</f>
        <v>-88</v>
      </c>
      <c r="T42" s="10" t="s">
        <v>13</v>
      </c>
    </row>
    <row r="43" spans="1:23" customFormat="1" ht="43.15" customHeight="1" x14ac:dyDescent="0.25">
      <c r="B43" t="s">
        <v>379</v>
      </c>
      <c r="O43" s="43"/>
      <c r="P43" s="114">
        <f>P21+P23+P24+P26+P27+P30+P31+P32+P34+P35+P36+P38+P39+P40</f>
        <v>644</v>
      </c>
      <c r="Q43">
        <f t="shared" ref="Q43" si="6">Q21+Q23+Q24+Q26+Q27+Q30+Q31+Q32+Q34+Q35+Q36+Q38+Q39+Q40</f>
        <v>537</v>
      </c>
      <c r="R43" s="67">
        <f>R21+R23+R24+R26+R27+R30+R31+R32+R34+R35+R36+R38+R39+R40</f>
        <v>-107</v>
      </c>
      <c r="T43" s="7" t="s">
        <v>22</v>
      </c>
    </row>
    <row r="44" spans="1:23" customFormat="1" ht="43.15" customHeight="1" x14ac:dyDescent="0.3">
      <c r="B44" t="s">
        <v>380</v>
      </c>
      <c r="J44" s="75">
        <f>SUM(J20:J24)+SUM(M20:M24)+SUM(J26:J27)+SUM(M26:M27)+SUM(J30:J31)+SUM(M30:M31)+SUM(J38:J41)+SUM(M38:M41)</f>
        <v>442</v>
      </c>
    </row>
    <row r="45" spans="1:23" customFormat="1" ht="43.15" customHeight="1" x14ac:dyDescent="0.25">
      <c r="P45" s="120"/>
    </row>
    <row r="46" spans="1:23" customFormat="1" ht="43.15" customHeight="1" x14ac:dyDescent="0.25"/>
    <row r="47" spans="1:23" customFormat="1" ht="43.15" customHeight="1" x14ac:dyDescent="0.25"/>
    <row r="48" spans="1:23" customFormat="1" ht="43.15" customHeight="1" x14ac:dyDescent="0.25"/>
    <row r="49" spans="11:11" customFormat="1" ht="43.15" customHeight="1" x14ac:dyDescent="0.25"/>
    <row r="50" spans="11:11" customFormat="1" ht="43.15" customHeight="1" x14ac:dyDescent="0.25"/>
    <row r="51" spans="11:11" customFormat="1" ht="43.15" customHeight="1" x14ac:dyDescent="0.25">
      <c r="K51">
        <f>15+60+15+15</f>
        <v>105</v>
      </c>
    </row>
    <row r="52" spans="11:11" customFormat="1" ht="43.15" customHeight="1" x14ac:dyDescent="0.25"/>
    <row r="53" spans="11:11" customFormat="1" ht="43.15" customHeight="1" x14ac:dyDescent="0.25"/>
    <row r="54" spans="11:11" customFormat="1" ht="43.15" customHeight="1" x14ac:dyDescent="0.25"/>
    <row r="55" spans="11:11" customFormat="1" ht="43.15" customHeight="1" x14ac:dyDescent="0.25"/>
    <row r="56" spans="11:11" customFormat="1" ht="43.15" customHeight="1" x14ac:dyDescent="0.25"/>
    <row r="57" spans="11:11" customFormat="1" ht="43.15" customHeight="1" x14ac:dyDescent="0.25"/>
    <row r="58" spans="11:11" customFormat="1" ht="43.15" customHeight="1" x14ac:dyDescent="0.25"/>
    <row r="59" spans="11:11" customFormat="1" ht="43.15" customHeight="1" x14ac:dyDescent="0.25"/>
    <row r="60" spans="11:11" customFormat="1" ht="43.15" customHeight="1" x14ac:dyDescent="0.25"/>
    <row r="61" spans="11:11" customFormat="1" ht="43.15" customHeight="1" x14ac:dyDescent="0.25"/>
    <row r="62" spans="11:11" customFormat="1" ht="43.15" customHeight="1" x14ac:dyDescent="0.25"/>
    <row r="63" spans="11:11" customFormat="1" ht="43.15" customHeight="1" x14ac:dyDescent="0.25"/>
    <row r="64" spans="11:11" customFormat="1" ht="43.15" customHeight="1" x14ac:dyDescent="0.25"/>
    <row r="65" customFormat="1" ht="43.15" customHeight="1" x14ac:dyDescent="0.25"/>
    <row r="66" customFormat="1" ht="43.15" customHeight="1" x14ac:dyDescent="0.25"/>
    <row r="67" customFormat="1" ht="43.15" customHeight="1" x14ac:dyDescent="0.25"/>
    <row r="68" customFormat="1" ht="43.15" customHeight="1" x14ac:dyDescent="0.25"/>
    <row r="69" customFormat="1" ht="43.15" customHeight="1" x14ac:dyDescent="0.25"/>
    <row r="70" customFormat="1" ht="43.15" customHeight="1" x14ac:dyDescent="0.25"/>
    <row r="71" customFormat="1" ht="43.15" customHeight="1" x14ac:dyDescent="0.25"/>
    <row r="72" customFormat="1" ht="43.15" customHeight="1" x14ac:dyDescent="0.25"/>
    <row r="73" customFormat="1" ht="43.15" customHeight="1" x14ac:dyDescent="0.25"/>
    <row r="74" customFormat="1" ht="43.15" customHeight="1" x14ac:dyDescent="0.25"/>
    <row r="75" customFormat="1" ht="43.15" customHeight="1" x14ac:dyDescent="0.25"/>
    <row r="76" customFormat="1" ht="43.15" customHeight="1" x14ac:dyDescent="0.25"/>
    <row r="77" customFormat="1" ht="43.15" customHeight="1" x14ac:dyDescent="0.25"/>
    <row r="78" customFormat="1" ht="43.15" customHeight="1" x14ac:dyDescent="0.25"/>
    <row r="79" customFormat="1" ht="43.15" customHeight="1" x14ac:dyDescent="0.25"/>
    <row r="80" customFormat="1" ht="43.15" customHeight="1" x14ac:dyDescent="0.25"/>
    <row r="81" customFormat="1" ht="43.15" customHeight="1" x14ac:dyDescent="0.25"/>
    <row r="82" customFormat="1" ht="43.15" customHeight="1" x14ac:dyDescent="0.25"/>
    <row r="83" customFormat="1" ht="43.15" customHeight="1" x14ac:dyDescent="0.25"/>
    <row r="84" customFormat="1" ht="43.15" customHeight="1" x14ac:dyDescent="0.25"/>
    <row r="85" customFormat="1" ht="43.15" customHeight="1" x14ac:dyDescent="0.25"/>
    <row r="86" customFormat="1" ht="43.15" customHeight="1" x14ac:dyDescent="0.25"/>
    <row r="87" customFormat="1" ht="43.15" customHeight="1" x14ac:dyDescent="0.25"/>
    <row r="88" customFormat="1" ht="43.15" customHeight="1" x14ac:dyDescent="0.25"/>
    <row r="89" customFormat="1" ht="43.15" customHeight="1" x14ac:dyDescent="0.25"/>
    <row r="90" customFormat="1" ht="43.15" customHeight="1" x14ac:dyDescent="0.25"/>
    <row r="91" customFormat="1" ht="43.15" customHeight="1" x14ac:dyDescent="0.25"/>
    <row r="92" customFormat="1" ht="43.15" customHeight="1" x14ac:dyDescent="0.25"/>
    <row r="93" customFormat="1" ht="43.15" customHeight="1" x14ac:dyDescent="0.25"/>
    <row r="94" customFormat="1" ht="43.15" customHeight="1" x14ac:dyDescent="0.25"/>
    <row r="95" customFormat="1" ht="43.15" customHeight="1" x14ac:dyDescent="0.25"/>
    <row r="96" customFormat="1" ht="43.15" customHeight="1" x14ac:dyDescent="0.25"/>
    <row r="97" customFormat="1" ht="43.15" customHeight="1" x14ac:dyDescent="0.25"/>
    <row r="98" customFormat="1" ht="43.15" customHeight="1" x14ac:dyDescent="0.25"/>
    <row r="99" customFormat="1" ht="43.15" customHeight="1" x14ac:dyDescent="0.25"/>
    <row r="100" customFormat="1" ht="43.15" customHeight="1" x14ac:dyDescent="0.25"/>
    <row r="101" customFormat="1" ht="43.15" customHeight="1" x14ac:dyDescent="0.25"/>
    <row r="102" customFormat="1" ht="43.15" customHeight="1" x14ac:dyDescent="0.25"/>
    <row r="103" customFormat="1" ht="43.15" customHeight="1" x14ac:dyDescent="0.25"/>
    <row r="104" customFormat="1" ht="43.15" customHeight="1" x14ac:dyDescent="0.25"/>
    <row r="105" customFormat="1" ht="43.15" customHeight="1" x14ac:dyDescent="0.25"/>
    <row r="106" customFormat="1" ht="43.15" customHeight="1" x14ac:dyDescent="0.25"/>
    <row r="107" customFormat="1" ht="43.15" customHeight="1" x14ac:dyDescent="0.25"/>
    <row r="108" customFormat="1" ht="43.15" customHeight="1" x14ac:dyDescent="0.25"/>
    <row r="109" customFormat="1" ht="43.15" customHeight="1" x14ac:dyDescent="0.25"/>
    <row r="110" customFormat="1" ht="43.15" customHeight="1" x14ac:dyDescent="0.25"/>
    <row r="111" customFormat="1" ht="43.15" customHeight="1" x14ac:dyDescent="0.25"/>
    <row r="112" customFormat="1" ht="43.15" customHeight="1" x14ac:dyDescent="0.25"/>
    <row r="113" customFormat="1" ht="43.15" customHeight="1" x14ac:dyDescent="0.25"/>
    <row r="114" customFormat="1" ht="43.15" customHeight="1" x14ac:dyDescent="0.25"/>
    <row r="115" customFormat="1" ht="43.15" customHeight="1" x14ac:dyDescent="0.25"/>
    <row r="116" customFormat="1" ht="43.15" customHeight="1" x14ac:dyDescent="0.25"/>
    <row r="117" customFormat="1" ht="43.15" customHeight="1" x14ac:dyDescent="0.25"/>
    <row r="118" customFormat="1" ht="43.15" customHeight="1" x14ac:dyDescent="0.25"/>
    <row r="119" customFormat="1" ht="43.15" customHeight="1" x14ac:dyDescent="0.25"/>
    <row r="120" customFormat="1" ht="43.15" customHeight="1" x14ac:dyDescent="0.25"/>
    <row r="121" customFormat="1" ht="43.15" customHeight="1" x14ac:dyDescent="0.25"/>
    <row r="122" customFormat="1" ht="43.15" customHeight="1" x14ac:dyDescent="0.25"/>
    <row r="123" customFormat="1" ht="43.15" customHeight="1" x14ac:dyDescent="0.25"/>
    <row r="124" customFormat="1" ht="43.15" customHeight="1" x14ac:dyDescent="0.25"/>
    <row r="125" customFormat="1" ht="43.15" customHeight="1" x14ac:dyDescent="0.25"/>
    <row r="126" customFormat="1" ht="43.15" customHeight="1" x14ac:dyDescent="0.25"/>
    <row r="127" customFormat="1" ht="43.15" customHeight="1" x14ac:dyDescent="0.25"/>
    <row r="128" customFormat="1" ht="43.15" customHeight="1" x14ac:dyDescent="0.25"/>
    <row r="129" customFormat="1" ht="43.15" customHeight="1" x14ac:dyDescent="0.25"/>
    <row r="130" customFormat="1" ht="43.15" customHeight="1" x14ac:dyDescent="0.25"/>
    <row r="131" customFormat="1" ht="43.15" customHeight="1" x14ac:dyDescent="0.25"/>
    <row r="132" customFormat="1" ht="43.15" customHeight="1" x14ac:dyDescent="0.25"/>
    <row r="133" customFormat="1" ht="43.15" customHeight="1" x14ac:dyDescent="0.25"/>
    <row r="134" customFormat="1" ht="43.15" customHeight="1" x14ac:dyDescent="0.25"/>
    <row r="135" customFormat="1" ht="43.15" customHeight="1" x14ac:dyDescent="0.25"/>
    <row r="136" customFormat="1" ht="43.15" customHeight="1" x14ac:dyDescent="0.25"/>
    <row r="137" customFormat="1" ht="43.15" customHeight="1" x14ac:dyDescent="0.25"/>
    <row r="138" customFormat="1" ht="43.15" customHeight="1" x14ac:dyDescent="0.25"/>
    <row r="139" customFormat="1" ht="43.15" customHeight="1" x14ac:dyDescent="0.25"/>
    <row r="140" customFormat="1" ht="43.15" customHeight="1" x14ac:dyDescent="0.25"/>
    <row r="141" customFormat="1" ht="43.15" customHeight="1" x14ac:dyDescent="0.25"/>
    <row r="142" customFormat="1" ht="43.15" customHeight="1" x14ac:dyDescent="0.25"/>
    <row r="143" customFormat="1" ht="43.15" customHeight="1" x14ac:dyDescent="0.25"/>
    <row r="144" customFormat="1" ht="43.15" customHeight="1" x14ac:dyDescent="0.25"/>
    <row r="145" customFormat="1" ht="43.15" customHeight="1" x14ac:dyDescent="0.25"/>
    <row r="146" customFormat="1" ht="43.15" customHeight="1" x14ac:dyDescent="0.25"/>
    <row r="147" customFormat="1" ht="43.15" customHeight="1" x14ac:dyDescent="0.25"/>
    <row r="148" customFormat="1" ht="43.15" customHeight="1" x14ac:dyDescent="0.25"/>
    <row r="149" customFormat="1" ht="43.15" customHeight="1" x14ac:dyDescent="0.25"/>
    <row r="150" customFormat="1" ht="43.15" customHeight="1" x14ac:dyDescent="0.25"/>
    <row r="151" customFormat="1" ht="43.15" customHeight="1" x14ac:dyDescent="0.25"/>
    <row r="152" customFormat="1" ht="43.15" customHeight="1" x14ac:dyDescent="0.25"/>
    <row r="153" customFormat="1" ht="43.15" customHeight="1" x14ac:dyDescent="0.25"/>
    <row r="154" customFormat="1" ht="43.15" customHeight="1" x14ac:dyDescent="0.25"/>
    <row r="155" customFormat="1" ht="43.15" customHeight="1" x14ac:dyDescent="0.25"/>
    <row r="156" customFormat="1" ht="43.15" customHeight="1" x14ac:dyDescent="0.25"/>
    <row r="157" customFormat="1" ht="43.15" customHeight="1" x14ac:dyDescent="0.25"/>
    <row r="158" customFormat="1" ht="43.15" customHeight="1" x14ac:dyDescent="0.25"/>
    <row r="159" customFormat="1" ht="43.15" customHeight="1" x14ac:dyDescent="0.25"/>
    <row r="160" customFormat="1" ht="43.15" customHeight="1" x14ac:dyDescent="0.25"/>
    <row r="161" customFormat="1" ht="43.15" customHeight="1" x14ac:dyDescent="0.25"/>
    <row r="162" customFormat="1" ht="43.15" customHeight="1" x14ac:dyDescent="0.25"/>
    <row r="163" customFormat="1" ht="43.15" customHeight="1" x14ac:dyDescent="0.25"/>
    <row r="164" customFormat="1" ht="43.15" customHeight="1" x14ac:dyDescent="0.25"/>
    <row r="165" customFormat="1" ht="43.15" customHeight="1" x14ac:dyDescent="0.25"/>
    <row r="166" customFormat="1" ht="43.15" customHeight="1" x14ac:dyDescent="0.25"/>
    <row r="167" customFormat="1" ht="43.15" customHeight="1" x14ac:dyDescent="0.25"/>
    <row r="168" customFormat="1" ht="43.15" customHeight="1" x14ac:dyDescent="0.25"/>
    <row r="169" customFormat="1" ht="43.15" customHeight="1" x14ac:dyDescent="0.25"/>
    <row r="170" customFormat="1" ht="43.15" customHeight="1" x14ac:dyDescent="0.25"/>
    <row r="171" customFormat="1" ht="43.15" customHeight="1" x14ac:dyDescent="0.25"/>
    <row r="172" customFormat="1" ht="43.15" customHeight="1" x14ac:dyDescent="0.25"/>
    <row r="173" customFormat="1" ht="43.15" customHeight="1" x14ac:dyDescent="0.25"/>
    <row r="174" customFormat="1" ht="43.15" customHeight="1" x14ac:dyDescent="0.25"/>
    <row r="175" customFormat="1" ht="43.15" customHeight="1" x14ac:dyDescent="0.25"/>
    <row r="176" customFormat="1" ht="43.15" customHeight="1" x14ac:dyDescent="0.25"/>
    <row r="177" customFormat="1" ht="43.15" customHeight="1" x14ac:dyDescent="0.25"/>
    <row r="178" customFormat="1" ht="43.15" customHeight="1" x14ac:dyDescent="0.25"/>
    <row r="179" customFormat="1" ht="43.15" customHeight="1" x14ac:dyDescent="0.25"/>
    <row r="180" customFormat="1" ht="43.15" customHeight="1" x14ac:dyDescent="0.25"/>
    <row r="181" customFormat="1" ht="43.15" customHeight="1" x14ac:dyDescent="0.25"/>
    <row r="182" customFormat="1" ht="43.15" customHeight="1" x14ac:dyDescent="0.25"/>
    <row r="183" customFormat="1" ht="43.15" customHeight="1" x14ac:dyDescent="0.25"/>
    <row r="184" customFormat="1" ht="43.15" customHeight="1" x14ac:dyDescent="0.25"/>
    <row r="185" customFormat="1" ht="43.15" customHeight="1" x14ac:dyDescent="0.25"/>
    <row r="186" customFormat="1" ht="43.15" customHeight="1" x14ac:dyDescent="0.25"/>
    <row r="187" customFormat="1" ht="43.15" customHeight="1" x14ac:dyDescent="0.25"/>
    <row r="188" customFormat="1" ht="43.15" customHeight="1" x14ac:dyDescent="0.25"/>
    <row r="189" customFormat="1" ht="43.15" customHeight="1" x14ac:dyDescent="0.25"/>
    <row r="190" customFormat="1" ht="43.15" customHeight="1" x14ac:dyDescent="0.25"/>
    <row r="191" customFormat="1" ht="43.15" customHeight="1" x14ac:dyDescent="0.25"/>
    <row r="192" customFormat="1" ht="43.15" customHeight="1" x14ac:dyDescent="0.25"/>
    <row r="193" customFormat="1" ht="43.15" customHeight="1" x14ac:dyDescent="0.25"/>
    <row r="194" customFormat="1" ht="43.15" customHeight="1" x14ac:dyDescent="0.25"/>
    <row r="195" customFormat="1" ht="43.15" customHeight="1" x14ac:dyDescent="0.25"/>
    <row r="196" customFormat="1" ht="43.15" customHeight="1" x14ac:dyDescent="0.25"/>
    <row r="197" customFormat="1" ht="43.15" customHeight="1" x14ac:dyDescent="0.25"/>
    <row r="198" customFormat="1" ht="43.15" customHeight="1" x14ac:dyDescent="0.25"/>
    <row r="199" customFormat="1" ht="43.15" customHeight="1" x14ac:dyDescent="0.25"/>
    <row r="200" customFormat="1" ht="43.15" customHeight="1" x14ac:dyDescent="0.25"/>
    <row r="201" customFormat="1" ht="43.15" customHeight="1" x14ac:dyDescent="0.25"/>
    <row r="202" customFormat="1" ht="43.15" customHeight="1" x14ac:dyDescent="0.25"/>
    <row r="203" customFormat="1" ht="43.15" customHeight="1" x14ac:dyDescent="0.25"/>
    <row r="204" customFormat="1" ht="43.15" customHeight="1" x14ac:dyDescent="0.25"/>
    <row r="205" customFormat="1" ht="43.15" customHeight="1" x14ac:dyDescent="0.25"/>
    <row r="206" customFormat="1" ht="43.15" customHeight="1" x14ac:dyDescent="0.25"/>
    <row r="207" customFormat="1" ht="43.15" customHeight="1" x14ac:dyDescent="0.25"/>
    <row r="208" customFormat="1" ht="43.15" customHeight="1" x14ac:dyDescent="0.25"/>
    <row r="209" customFormat="1" ht="43.15" customHeight="1" x14ac:dyDescent="0.25"/>
    <row r="210" customFormat="1" ht="43.15" customHeight="1" x14ac:dyDescent="0.25"/>
    <row r="211" customFormat="1" ht="43.15" customHeight="1" x14ac:dyDescent="0.25"/>
    <row r="212" customFormat="1" ht="43.15" customHeight="1" x14ac:dyDescent="0.25"/>
    <row r="213" customFormat="1" ht="43.15" customHeight="1" x14ac:dyDescent="0.25"/>
    <row r="214" customFormat="1" ht="43.15" customHeight="1" x14ac:dyDescent="0.25"/>
    <row r="215" customFormat="1" ht="43.15" customHeight="1" x14ac:dyDescent="0.25"/>
    <row r="216" customFormat="1" ht="43.15" customHeight="1" x14ac:dyDescent="0.25"/>
    <row r="217" customFormat="1" ht="43.15" customHeight="1" x14ac:dyDescent="0.25"/>
    <row r="218" customFormat="1" ht="43.15" customHeight="1" x14ac:dyDescent="0.25"/>
    <row r="219" customFormat="1" ht="43.15" customHeight="1" x14ac:dyDescent="0.25"/>
    <row r="220" customFormat="1" ht="43.15" customHeight="1" x14ac:dyDescent="0.25"/>
    <row r="221" customFormat="1" ht="43.15" customHeight="1" x14ac:dyDescent="0.25"/>
    <row r="222" customFormat="1" ht="43.15" customHeight="1" x14ac:dyDescent="0.25"/>
    <row r="223" customFormat="1" ht="43.15" customHeight="1" x14ac:dyDescent="0.25"/>
    <row r="224" customFormat="1" ht="43.15" customHeight="1" x14ac:dyDescent="0.25"/>
    <row r="225" customFormat="1" ht="43.15" customHeight="1" x14ac:dyDescent="0.25"/>
    <row r="226" customFormat="1" ht="43.15" customHeight="1" x14ac:dyDescent="0.25"/>
    <row r="227" customFormat="1" ht="43.15" customHeight="1" x14ac:dyDescent="0.25"/>
    <row r="228" customFormat="1" ht="43.15" customHeight="1" x14ac:dyDescent="0.25"/>
    <row r="229" customFormat="1" ht="43.15" customHeight="1" x14ac:dyDescent="0.25"/>
    <row r="230" customFormat="1" ht="43.15" customHeight="1" x14ac:dyDescent="0.25"/>
    <row r="231" customFormat="1" ht="43.15" customHeight="1" x14ac:dyDescent="0.25"/>
    <row r="232" customFormat="1" ht="43.15" customHeight="1" x14ac:dyDescent="0.25"/>
    <row r="233" customFormat="1" ht="43.15" customHeight="1" x14ac:dyDescent="0.25"/>
    <row r="234" customFormat="1" ht="43.15" customHeight="1" x14ac:dyDescent="0.25"/>
    <row r="235" customFormat="1" ht="43.15" customHeight="1" x14ac:dyDescent="0.25"/>
    <row r="236" customFormat="1" ht="43.15" customHeight="1" x14ac:dyDescent="0.25"/>
    <row r="237" customFormat="1" ht="43.15" customHeight="1" x14ac:dyDescent="0.25"/>
    <row r="238" customFormat="1" ht="43.15" customHeight="1" x14ac:dyDescent="0.25"/>
    <row r="239" customFormat="1" ht="43.15" customHeight="1" x14ac:dyDescent="0.25"/>
    <row r="240" customFormat="1" ht="43.15" customHeight="1" x14ac:dyDescent="0.25"/>
    <row r="241" customFormat="1" ht="43.15" customHeight="1" x14ac:dyDescent="0.25"/>
    <row r="242" customFormat="1" ht="43.15" customHeight="1" x14ac:dyDescent="0.25"/>
    <row r="243" customFormat="1" ht="43.15" customHeight="1" x14ac:dyDescent="0.25"/>
    <row r="244" customFormat="1" ht="43.15" customHeight="1" x14ac:dyDescent="0.25"/>
    <row r="245" customFormat="1" ht="43.15" customHeight="1" x14ac:dyDescent="0.25"/>
    <row r="246" customFormat="1" ht="43.15" customHeight="1" x14ac:dyDescent="0.25"/>
    <row r="247" customFormat="1" ht="43.15" customHeight="1" x14ac:dyDescent="0.25"/>
    <row r="248" customFormat="1" ht="43.15" customHeight="1" x14ac:dyDescent="0.25"/>
    <row r="249" customFormat="1" ht="43.15" customHeight="1" x14ac:dyDescent="0.25"/>
    <row r="250" customFormat="1" ht="43.15" customHeight="1" x14ac:dyDescent="0.25"/>
    <row r="251" customFormat="1" ht="43.15" customHeight="1" x14ac:dyDescent="0.25"/>
    <row r="252" customFormat="1" ht="43.15" customHeight="1" x14ac:dyDescent="0.25"/>
    <row r="253" customFormat="1" ht="43.15" customHeight="1" x14ac:dyDescent="0.25"/>
    <row r="254" customFormat="1" ht="43.15" customHeight="1" x14ac:dyDescent="0.25"/>
    <row r="255" customFormat="1" ht="43.15" customHeight="1" x14ac:dyDescent="0.25"/>
    <row r="256" customFormat="1" ht="43.15" customHeight="1" x14ac:dyDescent="0.25"/>
    <row r="257" spans="1:23" customFormat="1" ht="43.15" customHeight="1" x14ac:dyDescent="0.25"/>
    <row r="258" spans="1:23" customFormat="1" ht="43.15" customHeight="1" x14ac:dyDescent="0.25"/>
    <row r="259" spans="1:23" ht="43.15" customHeight="1" x14ac:dyDescent="0.35">
      <c r="A259" s="99"/>
      <c r="B259" s="100"/>
      <c r="C259" s="81"/>
      <c r="D259" s="101"/>
      <c r="E259" s="102"/>
      <c r="F259" s="102"/>
      <c r="G259" s="102"/>
      <c r="H259" s="102"/>
      <c r="I259" s="81"/>
      <c r="J259" s="81"/>
      <c r="K259" s="83"/>
      <c r="L259" s="81"/>
      <c r="M259" s="81"/>
      <c r="N259" s="83"/>
      <c r="O259" s="81"/>
      <c r="P259" s="81"/>
      <c r="Q259" s="84"/>
      <c r="R259" s="84"/>
      <c r="S259" s="81"/>
      <c r="T259" s="81"/>
      <c r="U259" s="103"/>
      <c r="V259" s="102"/>
      <c r="W259" s="102"/>
    </row>
    <row r="260" spans="1:23" ht="43.15" customHeight="1" x14ac:dyDescent="0.35">
      <c r="A260" s="99"/>
      <c r="B260" s="100"/>
      <c r="C260" s="81"/>
      <c r="D260" s="101"/>
      <c r="E260" s="102"/>
      <c r="F260" s="102"/>
      <c r="G260" s="102"/>
      <c r="H260" s="102"/>
      <c r="I260" s="81"/>
      <c r="J260" s="81"/>
      <c r="K260" s="83"/>
      <c r="L260" s="81"/>
      <c r="M260" s="81"/>
      <c r="N260" s="83"/>
      <c r="O260" s="81"/>
      <c r="P260" s="81"/>
      <c r="Q260" s="84"/>
      <c r="R260" s="84"/>
      <c r="S260" s="81"/>
      <c r="T260" s="81"/>
      <c r="U260" s="103"/>
      <c r="V260" s="102"/>
      <c r="W260" s="102"/>
    </row>
    <row r="261" spans="1:23" ht="43.15" customHeight="1" x14ac:dyDescent="0.35">
      <c r="A261" s="99"/>
      <c r="B261" s="100"/>
      <c r="C261" s="81"/>
      <c r="D261" s="101"/>
      <c r="E261" s="102"/>
      <c r="F261" s="102"/>
      <c r="G261" s="102"/>
      <c r="H261" s="102"/>
      <c r="I261" s="81"/>
      <c r="J261" s="81"/>
      <c r="K261" s="83"/>
      <c r="L261" s="81"/>
      <c r="M261" s="81"/>
      <c r="N261" s="83"/>
      <c r="O261" s="81"/>
      <c r="P261" s="81"/>
      <c r="Q261" s="84"/>
      <c r="R261" s="84"/>
      <c r="S261" s="81"/>
      <c r="T261" s="81"/>
      <c r="U261" s="103"/>
      <c r="V261" s="102"/>
      <c r="W261" s="102"/>
    </row>
    <row r="262" spans="1:23" ht="43.15" customHeight="1" x14ac:dyDescent="0.35">
      <c r="A262" s="99"/>
      <c r="B262" s="100"/>
      <c r="C262" s="81"/>
      <c r="D262" s="101"/>
      <c r="E262" s="102"/>
      <c r="F262" s="102"/>
      <c r="G262" s="102"/>
      <c r="H262" s="102"/>
      <c r="I262" s="81"/>
      <c r="J262" s="81"/>
      <c r="K262" s="83"/>
      <c r="L262" s="81"/>
      <c r="M262" s="81"/>
      <c r="N262" s="83"/>
      <c r="O262" s="81"/>
      <c r="P262" s="81"/>
      <c r="Q262" s="84"/>
      <c r="R262" s="84"/>
      <c r="S262" s="81"/>
      <c r="T262" s="81"/>
      <c r="U262" s="103"/>
      <c r="V262" s="102"/>
      <c r="W262" s="102"/>
    </row>
    <row r="263" spans="1:23" ht="43.15" customHeight="1" x14ac:dyDescent="0.35">
      <c r="A263" s="99"/>
      <c r="B263" s="100"/>
      <c r="C263" s="81"/>
      <c r="D263" s="101"/>
      <c r="E263" s="102"/>
      <c r="F263" s="102"/>
      <c r="G263" s="102"/>
      <c r="H263" s="102"/>
      <c r="I263" s="81"/>
      <c r="J263" s="81"/>
      <c r="K263" s="83"/>
      <c r="L263" s="81"/>
      <c r="M263" s="81"/>
      <c r="N263" s="83"/>
      <c r="O263" s="81"/>
      <c r="P263" s="81"/>
      <c r="Q263" s="84"/>
      <c r="R263" s="84"/>
      <c r="S263" s="81"/>
      <c r="T263" s="81"/>
      <c r="U263" s="103"/>
      <c r="V263" s="102"/>
      <c r="W263" s="102"/>
    </row>
    <row r="264" spans="1:23" ht="43.15" customHeight="1" x14ac:dyDescent="0.35">
      <c r="A264" s="99"/>
      <c r="B264" s="100"/>
      <c r="C264" s="81"/>
      <c r="D264" s="101"/>
      <c r="E264" s="102"/>
      <c r="F264" s="102"/>
      <c r="G264" s="102"/>
      <c r="H264" s="102"/>
      <c r="I264" s="81"/>
      <c r="J264" s="81"/>
      <c r="K264" s="83"/>
      <c r="L264" s="81"/>
      <c r="M264" s="81"/>
      <c r="N264" s="83"/>
      <c r="O264" s="81"/>
      <c r="P264" s="81"/>
      <c r="Q264" s="84"/>
      <c r="R264" s="84"/>
      <c r="S264" s="81"/>
      <c r="T264" s="81"/>
      <c r="U264" s="103"/>
      <c r="V264" s="102"/>
      <c r="W264" s="102"/>
    </row>
    <row r="265" spans="1:23" ht="43.15" customHeight="1" x14ac:dyDescent="0.35">
      <c r="A265" s="99"/>
      <c r="B265" s="100"/>
      <c r="C265" s="81"/>
      <c r="D265" s="101"/>
      <c r="E265" s="102"/>
      <c r="F265" s="102"/>
      <c r="G265" s="102"/>
      <c r="H265" s="102"/>
      <c r="I265" s="81"/>
      <c r="J265" s="81"/>
      <c r="K265" s="83"/>
      <c r="L265" s="81"/>
      <c r="M265" s="81"/>
      <c r="N265" s="83"/>
      <c r="O265" s="81"/>
      <c r="P265" s="81"/>
      <c r="Q265" s="84"/>
      <c r="R265" s="84"/>
      <c r="S265" s="81"/>
      <c r="T265" s="81"/>
      <c r="U265" s="103"/>
      <c r="V265" s="102"/>
      <c r="W265" s="102"/>
    </row>
    <row r="266" spans="1:23" ht="43.15" customHeight="1" x14ac:dyDescent="0.35">
      <c r="A266" s="99"/>
      <c r="B266" s="100"/>
      <c r="C266" s="81"/>
      <c r="D266" s="101"/>
      <c r="E266" s="102"/>
      <c r="F266" s="102"/>
      <c r="G266" s="102"/>
      <c r="H266" s="102"/>
      <c r="I266" s="81"/>
      <c r="J266" s="81"/>
      <c r="K266" s="83"/>
      <c r="L266" s="81"/>
      <c r="M266" s="81"/>
      <c r="N266" s="83"/>
      <c r="O266" s="81"/>
      <c r="P266" s="81"/>
      <c r="Q266" s="84"/>
      <c r="R266" s="84"/>
      <c r="S266" s="81"/>
      <c r="T266" s="81"/>
      <c r="U266" s="103"/>
      <c r="V266" s="102"/>
      <c r="W266" s="102"/>
    </row>
    <row r="267" spans="1:23" ht="43.15" customHeight="1" x14ac:dyDescent="0.35">
      <c r="A267" s="99"/>
      <c r="B267" s="100"/>
      <c r="C267" s="81"/>
      <c r="D267" s="101"/>
      <c r="E267" s="102"/>
      <c r="F267" s="102"/>
      <c r="G267" s="102"/>
      <c r="H267" s="102"/>
      <c r="I267" s="81"/>
      <c r="J267" s="81"/>
      <c r="K267" s="83"/>
      <c r="L267" s="81"/>
      <c r="M267" s="81"/>
      <c r="N267" s="83"/>
      <c r="O267" s="81"/>
      <c r="P267" s="81"/>
      <c r="Q267" s="84"/>
      <c r="R267" s="84"/>
      <c r="S267" s="81"/>
      <c r="T267" s="81"/>
      <c r="U267" s="103"/>
      <c r="V267" s="102"/>
      <c r="W267" s="102"/>
    </row>
    <row r="268" spans="1:23" ht="43.15" customHeight="1" x14ac:dyDescent="0.35">
      <c r="A268" s="99"/>
      <c r="B268" s="100"/>
      <c r="C268" s="81"/>
      <c r="D268" s="101"/>
      <c r="E268" s="102"/>
      <c r="F268" s="102"/>
      <c r="G268" s="102"/>
      <c r="H268" s="102"/>
      <c r="I268" s="81"/>
      <c r="J268" s="81"/>
      <c r="K268" s="83"/>
      <c r="L268" s="81"/>
      <c r="M268" s="81"/>
      <c r="N268" s="83"/>
      <c r="O268" s="81"/>
      <c r="P268" s="81"/>
      <c r="Q268" s="84"/>
      <c r="R268" s="84"/>
      <c r="S268" s="81"/>
      <c r="T268" s="81"/>
      <c r="U268" s="103"/>
      <c r="V268" s="102"/>
      <c r="W268" s="102"/>
    </row>
    <row r="269" spans="1:23" ht="43.15" customHeight="1" x14ac:dyDescent="0.35">
      <c r="A269" s="99"/>
      <c r="B269" s="100"/>
      <c r="C269" s="81"/>
      <c r="D269" s="101"/>
      <c r="E269" s="102"/>
      <c r="F269" s="102"/>
      <c r="G269" s="102"/>
      <c r="H269" s="102"/>
      <c r="I269" s="81"/>
      <c r="J269" s="81"/>
      <c r="K269" s="83"/>
      <c r="L269" s="81"/>
      <c r="M269" s="81"/>
      <c r="N269" s="83"/>
      <c r="O269" s="81"/>
      <c r="P269" s="81"/>
      <c r="Q269" s="84"/>
      <c r="R269" s="84"/>
      <c r="S269" s="81"/>
      <c r="T269" s="81"/>
      <c r="U269" s="103"/>
      <c r="V269" s="102"/>
      <c r="W269" s="102"/>
    </row>
    <row r="270" spans="1:23" ht="43.15" customHeight="1" x14ac:dyDescent="0.35">
      <c r="A270" s="99"/>
      <c r="B270" s="100"/>
      <c r="C270" s="81"/>
      <c r="D270" s="101"/>
      <c r="E270" s="102"/>
      <c r="F270" s="102"/>
      <c r="G270" s="102"/>
      <c r="H270" s="102"/>
      <c r="I270" s="81"/>
      <c r="J270" s="81"/>
      <c r="K270" s="83"/>
      <c r="L270" s="81"/>
      <c r="M270" s="81"/>
      <c r="N270" s="83"/>
      <c r="O270" s="81"/>
      <c r="P270" s="81"/>
      <c r="Q270" s="84"/>
      <c r="R270" s="84"/>
      <c r="S270" s="81"/>
      <c r="T270" s="81"/>
      <c r="U270" s="103"/>
      <c r="V270" s="102"/>
      <c r="W270" s="102"/>
    </row>
    <row r="271" spans="1:23" ht="43.15" customHeight="1" x14ac:dyDescent="0.35">
      <c r="A271" s="99"/>
      <c r="B271" s="100"/>
      <c r="C271" s="81"/>
      <c r="D271" s="101"/>
      <c r="E271" s="102"/>
      <c r="F271" s="102"/>
      <c r="G271" s="102"/>
      <c r="H271" s="102"/>
      <c r="I271" s="81"/>
      <c r="J271" s="81"/>
      <c r="K271" s="83"/>
      <c r="L271" s="81"/>
      <c r="M271" s="81"/>
      <c r="N271" s="83"/>
      <c r="O271" s="81"/>
      <c r="P271" s="81"/>
      <c r="Q271" s="84"/>
      <c r="R271" s="84"/>
      <c r="S271" s="81"/>
      <c r="T271" s="81"/>
      <c r="U271" s="103"/>
      <c r="V271" s="102"/>
      <c r="W271" s="102"/>
    </row>
    <row r="272" spans="1:23" ht="43.15" customHeight="1" x14ac:dyDescent="0.35">
      <c r="A272" s="99"/>
      <c r="B272" s="100"/>
      <c r="C272" s="81"/>
      <c r="D272" s="101"/>
      <c r="E272" s="102"/>
      <c r="F272" s="102"/>
      <c r="G272" s="102"/>
      <c r="H272" s="102"/>
      <c r="I272" s="81"/>
      <c r="J272" s="81"/>
      <c r="K272" s="83"/>
      <c r="L272" s="81"/>
      <c r="M272" s="81"/>
      <c r="N272" s="83"/>
      <c r="O272" s="81"/>
      <c r="P272" s="81"/>
      <c r="Q272" s="84"/>
      <c r="R272" s="84"/>
      <c r="S272" s="81"/>
      <c r="T272" s="81"/>
      <c r="U272" s="103"/>
      <c r="V272" s="102"/>
      <c r="W272" s="102"/>
    </row>
    <row r="273" spans="1:23" ht="43.15" customHeight="1" x14ac:dyDescent="0.35">
      <c r="A273" s="99"/>
      <c r="B273" s="100"/>
      <c r="C273" s="81"/>
      <c r="D273" s="101"/>
      <c r="E273" s="102"/>
      <c r="F273" s="102"/>
      <c r="G273" s="102"/>
      <c r="H273" s="102"/>
      <c r="I273" s="81"/>
      <c r="J273" s="81"/>
      <c r="K273" s="83"/>
      <c r="L273" s="81"/>
      <c r="M273" s="81"/>
      <c r="N273" s="83"/>
      <c r="O273" s="81"/>
      <c r="P273" s="81"/>
      <c r="Q273" s="84"/>
      <c r="R273" s="84"/>
      <c r="S273" s="81"/>
      <c r="T273" s="81"/>
      <c r="U273" s="103"/>
      <c r="V273" s="102"/>
      <c r="W273" s="102"/>
    </row>
    <row r="274" spans="1:23" ht="43.15" customHeight="1" x14ac:dyDescent="0.35">
      <c r="A274" s="99"/>
      <c r="B274" s="100"/>
      <c r="C274" s="81"/>
      <c r="D274" s="101"/>
      <c r="E274" s="102"/>
      <c r="F274" s="102"/>
      <c r="G274" s="102"/>
      <c r="H274" s="102"/>
      <c r="I274" s="81"/>
      <c r="J274" s="81"/>
      <c r="K274" s="83"/>
      <c r="L274" s="81"/>
      <c r="M274" s="81"/>
      <c r="N274" s="83"/>
      <c r="O274" s="81"/>
      <c r="P274" s="81"/>
      <c r="Q274" s="84"/>
      <c r="R274" s="84"/>
      <c r="S274" s="81"/>
      <c r="T274" s="81"/>
      <c r="U274" s="103"/>
      <c r="V274" s="102"/>
      <c r="W274" s="102"/>
    </row>
    <row r="275" spans="1:23" ht="43.15" customHeight="1" x14ac:dyDescent="0.35">
      <c r="A275" s="99"/>
      <c r="B275" s="100"/>
      <c r="C275" s="81"/>
      <c r="D275" s="101"/>
      <c r="E275" s="102"/>
      <c r="F275" s="102"/>
      <c r="G275" s="102"/>
      <c r="H275" s="102"/>
      <c r="I275" s="81"/>
      <c r="J275" s="81"/>
      <c r="K275" s="83"/>
      <c r="L275" s="81"/>
      <c r="M275" s="81"/>
      <c r="N275" s="83"/>
      <c r="O275" s="81"/>
      <c r="P275" s="81"/>
      <c r="Q275" s="84"/>
      <c r="R275" s="84"/>
      <c r="S275" s="81"/>
      <c r="T275" s="81"/>
      <c r="U275" s="103"/>
      <c r="V275" s="102"/>
      <c r="W275" s="102"/>
    </row>
    <row r="276" spans="1:23" ht="43.15" customHeight="1" x14ac:dyDescent="0.35">
      <c r="A276" s="99"/>
      <c r="B276" s="100"/>
      <c r="C276" s="81"/>
      <c r="D276" s="101"/>
      <c r="E276" s="102"/>
      <c r="F276" s="102"/>
      <c r="G276" s="102"/>
      <c r="H276" s="102"/>
      <c r="I276" s="81"/>
      <c r="J276" s="81"/>
      <c r="K276" s="83"/>
      <c r="L276" s="81"/>
      <c r="M276" s="81"/>
      <c r="N276" s="83"/>
      <c r="O276" s="81"/>
      <c r="P276" s="81"/>
      <c r="Q276" s="84"/>
      <c r="R276" s="84"/>
      <c r="S276" s="81"/>
      <c r="T276" s="81"/>
      <c r="U276" s="103"/>
      <c r="V276" s="102"/>
      <c r="W276" s="102"/>
    </row>
    <row r="277" spans="1:23" ht="43.15" customHeight="1" x14ac:dyDescent="0.35">
      <c r="A277" s="99"/>
      <c r="B277" s="100"/>
      <c r="C277" s="81"/>
      <c r="D277" s="101"/>
      <c r="E277" s="102"/>
      <c r="F277" s="102"/>
      <c r="G277" s="102"/>
      <c r="H277" s="102"/>
      <c r="I277" s="81"/>
      <c r="J277" s="81"/>
      <c r="K277" s="83"/>
      <c r="L277" s="81"/>
      <c r="M277" s="81"/>
      <c r="N277" s="83"/>
      <c r="O277" s="81"/>
      <c r="P277" s="81"/>
      <c r="Q277" s="84"/>
      <c r="R277" s="84"/>
      <c r="S277" s="81"/>
      <c r="T277" s="81"/>
      <c r="U277" s="103"/>
      <c r="V277" s="102"/>
      <c r="W277" s="102"/>
    </row>
    <row r="278" spans="1:23" ht="43.15" customHeight="1" x14ac:dyDescent="0.35">
      <c r="A278" s="99"/>
      <c r="B278" s="100"/>
      <c r="C278" s="81"/>
      <c r="D278" s="101"/>
      <c r="E278" s="102"/>
      <c r="F278" s="102"/>
      <c r="G278" s="102"/>
      <c r="H278" s="102"/>
      <c r="I278" s="81"/>
      <c r="J278" s="81"/>
      <c r="K278" s="83"/>
      <c r="L278" s="81"/>
      <c r="M278" s="81"/>
      <c r="N278" s="83"/>
      <c r="O278" s="81"/>
      <c r="P278" s="81"/>
      <c r="Q278" s="84"/>
      <c r="R278" s="84"/>
      <c r="S278" s="81"/>
      <c r="T278" s="81"/>
      <c r="U278" s="103"/>
      <c r="V278" s="102"/>
      <c r="W278" s="102"/>
    </row>
    <row r="279" spans="1:23" ht="43.15" customHeight="1" x14ac:dyDescent="0.35">
      <c r="A279" s="99"/>
      <c r="B279" s="100"/>
      <c r="C279" s="81"/>
      <c r="D279" s="101"/>
      <c r="E279" s="102"/>
      <c r="F279" s="102"/>
      <c r="G279" s="102"/>
      <c r="H279" s="102"/>
      <c r="I279" s="81"/>
      <c r="J279" s="81"/>
      <c r="K279" s="83"/>
      <c r="L279" s="81"/>
      <c r="M279" s="81"/>
      <c r="N279" s="83"/>
      <c r="O279" s="81"/>
      <c r="P279" s="81"/>
      <c r="Q279" s="84"/>
      <c r="R279" s="84"/>
      <c r="S279" s="81"/>
      <c r="T279" s="81"/>
      <c r="U279" s="103"/>
      <c r="V279" s="102"/>
      <c r="W279" s="102"/>
    </row>
    <row r="280" spans="1:23" ht="43.15" customHeight="1" x14ac:dyDescent="0.35">
      <c r="A280" s="99"/>
      <c r="B280" s="100"/>
      <c r="C280" s="81"/>
      <c r="D280" s="101"/>
      <c r="E280" s="102"/>
      <c r="F280" s="102"/>
      <c r="G280" s="102"/>
      <c r="H280" s="102"/>
      <c r="I280" s="81"/>
      <c r="J280" s="81"/>
      <c r="K280" s="83"/>
      <c r="L280" s="81"/>
      <c r="M280" s="81"/>
      <c r="N280" s="83"/>
      <c r="O280" s="81"/>
      <c r="P280" s="81"/>
      <c r="Q280" s="84"/>
      <c r="R280" s="84"/>
      <c r="S280" s="81"/>
      <c r="T280" s="81"/>
      <c r="U280" s="103"/>
      <c r="V280" s="102"/>
      <c r="W280" s="102"/>
    </row>
    <row r="281" spans="1:23" ht="43.15" customHeight="1" x14ac:dyDescent="0.35">
      <c r="A281" s="99"/>
      <c r="B281" s="100"/>
      <c r="C281" s="81"/>
      <c r="D281" s="101"/>
      <c r="E281" s="102"/>
      <c r="F281" s="102"/>
      <c r="G281" s="102"/>
      <c r="H281" s="102"/>
      <c r="I281" s="81"/>
      <c r="J281" s="81"/>
      <c r="K281" s="83"/>
      <c r="L281" s="81"/>
      <c r="M281" s="81"/>
      <c r="N281" s="83"/>
      <c r="O281" s="81"/>
      <c r="P281" s="81"/>
      <c r="Q281" s="84"/>
      <c r="R281" s="84"/>
      <c r="S281" s="81"/>
      <c r="T281" s="81"/>
      <c r="U281" s="103"/>
      <c r="V281" s="102"/>
      <c r="W281" s="102"/>
    </row>
    <row r="282" spans="1:23" ht="43.15" customHeight="1" x14ac:dyDescent="0.35">
      <c r="A282" s="99"/>
      <c r="B282" s="100"/>
      <c r="C282" s="81"/>
      <c r="D282" s="101"/>
      <c r="E282" s="102"/>
      <c r="F282" s="102"/>
      <c r="G282" s="102"/>
      <c r="H282" s="102"/>
      <c r="I282" s="81"/>
      <c r="J282" s="81"/>
      <c r="K282" s="83"/>
      <c r="L282" s="81"/>
      <c r="M282" s="81"/>
      <c r="N282" s="83"/>
      <c r="O282" s="81"/>
      <c r="P282" s="81"/>
      <c r="Q282" s="84"/>
      <c r="R282" s="84"/>
      <c r="S282" s="81"/>
      <c r="T282" s="81"/>
      <c r="U282" s="103"/>
      <c r="V282" s="102"/>
      <c r="W282" s="102"/>
    </row>
    <row r="283" spans="1:23" ht="43.15" customHeight="1" x14ac:dyDescent="0.35">
      <c r="A283" s="99"/>
      <c r="B283" s="100"/>
      <c r="C283" s="81"/>
      <c r="D283" s="101"/>
      <c r="E283" s="102"/>
      <c r="F283" s="102"/>
      <c r="G283" s="102"/>
      <c r="H283" s="102"/>
      <c r="I283" s="81"/>
      <c r="J283" s="81"/>
      <c r="K283" s="83"/>
      <c r="L283" s="81"/>
      <c r="M283" s="81"/>
      <c r="N283" s="83"/>
      <c r="O283" s="81"/>
      <c r="P283" s="81"/>
      <c r="Q283" s="84"/>
      <c r="R283" s="84"/>
      <c r="S283" s="81"/>
      <c r="T283" s="81"/>
      <c r="U283" s="103"/>
      <c r="V283" s="102"/>
      <c r="W283" s="102"/>
    </row>
    <row r="284" spans="1:23" ht="43.15" customHeight="1" x14ac:dyDescent="0.35">
      <c r="A284" s="99"/>
      <c r="B284" s="100"/>
      <c r="C284" s="81"/>
      <c r="D284" s="101"/>
      <c r="E284" s="102"/>
      <c r="F284" s="102"/>
      <c r="G284" s="102"/>
      <c r="H284" s="102"/>
      <c r="I284" s="81"/>
      <c r="J284" s="81"/>
      <c r="K284" s="83"/>
      <c r="L284" s="81"/>
      <c r="M284" s="81"/>
      <c r="N284" s="83"/>
      <c r="O284" s="81"/>
      <c r="P284" s="81"/>
      <c r="Q284" s="84"/>
      <c r="R284" s="84"/>
      <c r="S284" s="81"/>
      <c r="T284" s="81"/>
      <c r="U284" s="103"/>
      <c r="V284" s="102"/>
      <c r="W284" s="102"/>
    </row>
    <row r="285" spans="1:23" ht="43.15" customHeight="1" x14ac:dyDescent="0.35">
      <c r="A285" s="99"/>
      <c r="B285" s="100"/>
      <c r="C285" s="81"/>
      <c r="D285" s="101"/>
      <c r="E285" s="102"/>
      <c r="F285" s="102"/>
      <c r="G285" s="102"/>
      <c r="H285" s="102"/>
      <c r="I285" s="81"/>
      <c r="J285" s="81"/>
      <c r="K285" s="83"/>
      <c r="L285" s="81"/>
      <c r="M285" s="81"/>
      <c r="N285" s="83"/>
      <c r="O285" s="81"/>
      <c r="P285" s="81"/>
      <c r="Q285" s="84"/>
      <c r="R285" s="84"/>
      <c r="S285" s="81"/>
      <c r="T285" s="81"/>
      <c r="U285" s="103"/>
      <c r="V285" s="102"/>
      <c r="W285" s="102"/>
    </row>
    <row r="286" spans="1:23" ht="43.15" customHeight="1" x14ac:dyDescent="0.35">
      <c r="A286" s="99"/>
      <c r="B286" s="100"/>
      <c r="C286" s="81"/>
      <c r="D286" s="101"/>
      <c r="E286" s="102"/>
      <c r="F286" s="102"/>
      <c r="G286" s="102"/>
      <c r="H286" s="102"/>
      <c r="I286" s="81"/>
      <c r="J286" s="81"/>
      <c r="K286" s="83"/>
      <c r="L286" s="81"/>
      <c r="M286" s="81"/>
      <c r="N286" s="83"/>
      <c r="O286" s="81"/>
      <c r="P286" s="81"/>
      <c r="Q286" s="84"/>
      <c r="R286" s="84"/>
      <c r="S286" s="81"/>
      <c r="T286" s="81"/>
      <c r="U286" s="103"/>
      <c r="V286" s="102"/>
      <c r="W286" s="102"/>
    </row>
    <row r="287" spans="1:23" ht="43.15" customHeight="1" x14ac:dyDescent="0.35">
      <c r="A287" s="99"/>
      <c r="B287" s="100"/>
      <c r="C287" s="81"/>
      <c r="D287" s="101"/>
      <c r="E287" s="102"/>
      <c r="F287" s="102"/>
      <c r="G287" s="102"/>
      <c r="H287" s="102"/>
      <c r="I287" s="81"/>
      <c r="J287" s="81"/>
      <c r="K287" s="83"/>
      <c r="L287" s="81"/>
      <c r="M287" s="81"/>
      <c r="N287" s="83"/>
      <c r="O287" s="81"/>
      <c r="P287" s="81"/>
      <c r="Q287" s="84"/>
      <c r="R287" s="84"/>
      <c r="S287" s="81"/>
      <c r="T287" s="81"/>
      <c r="U287" s="103"/>
      <c r="V287" s="102"/>
      <c r="W287" s="102"/>
    </row>
    <row r="288" spans="1:23" ht="43.15" customHeight="1" x14ac:dyDescent="0.35">
      <c r="A288" s="99"/>
      <c r="B288" s="100"/>
      <c r="C288" s="81"/>
      <c r="D288" s="101"/>
      <c r="E288" s="102"/>
      <c r="F288" s="102"/>
      <c r="G288" s="102"/>
      <c r="H288" s="102"/>
      <c r="I288" s="81"/>
      <c r="J288" s="81"/>
      <c r="K288" s="83"/>
      <c r="L288" s="81"/>
      <c r="M288" s="81"/>
      <c r="N288" s="83"/>
      <c r="O288" s="81"/>
      <c r="P288" s="81"/>
      <c r="Q288" s="84"/>
      <c r="R288" s="84"/>
      <c r="S288" s="81"/>
      <c r="T288" s="81"/>
      <c r="U288" s="103"/>
      <c r="V288" s="102"/>
      <c r="W288" s="102"/>
    </row>
    <row r="289" spans="1:23" ht="43.15" customHeight="1" x14ac:dyDescent="0.35">
      <c r="A289" s="99"/>
      <c r="B289" s="100"/>
      <c r="C289" s="81"/>
      <c r="D289" s="101"/>
      <c r="E289" s="102"/>
      <c r="F289" s="102"/>
      <c r="G289" s="102"/>
      <c r="H289" s="102"/>
      <c r="I289" s="81"/>
      <c r="J289" s="81"/>
      <c r="K289" s="83"/>
      <c r="L289" s="81"/>
      <c r="M289" s="81"/>
      <c r="N289" s="83"/>
      <c r="O289" s="81"/>
      <c r="P289" s="81"/>
      <c r="Q289" s="84"/>
      <c r="R289" s="84"/>
      <c r="S289" s="81"/>
      <c r="T289" s="81"/>
      <c r="U289" s="103"/>
      <c r="V289" s="102"/>
      <c r="W289" s="102"/>
    </row>
    <row r="290" spans="1:23" ht="43.15" customHeight="1" x14ac:dyDescent="0.35">
      <c r="A290" s="99"/>
      <c r="B290" s="100"/>
      <c r="C290" s="81"/>
      <c r="D290" s="101"/>
      <c r="E290" s="102"/>
      <c r="F290" s="102"/>
      <c r="G290" s="102"/>
      <c r="H290" s="102"/>
      <c r="I290" s="81"/>
      <c r="J290" s="81"/>
      <c r="K290" s="83"/>
      <c r="L290" s="81"/>
      <c r="M290" s="81"/>
      <c r="N290" s="83"/>
      <c r="O290" s="81"/>
      <c r="P290" s="81"/>
      <c r="Q290" s="84"/>
      <c r="R290" s="84"/>
      <c r="S290" s="81"/>
      <c r="T290" s="81"/>
      <c r="U290" s="103"/>
      <c r="V290" s="102"/>
      <c r="W290" s="102"/>
    </row>
    <row r="291" spans="1:23" ht="43.15" customHeight="1" x14ac:dyDescent="0.35">
      <c r="A291" s="99"/>
      <c r="B291" s="100"/>
      <c r="C291" s="81"/>
      <c r="D291" s="101"/>
      <c r="E291" s="102"/>
      <c r="F291" s="102"/>
      <c r="G291" s="102"/>
      <c r="H291" s="102"/>
      <c r="I291" s="81"/>
      <c r="J291" s="81"/>
      <c r="K291" s="83"/>
      <c r="L291" s="81"/>
      <c r="M291" s="81"/>
      <c r="N291" s="83"/>
      <c r="O291" s="81"/>
      <c r="P291" s="81"/>
      <c r="Q291" s="84"/>
      <c r="R291" s="84"/>
      <c r="S291" s="81"/>
      <c r="T291" s="81"/>
      <c r="U291" s="103"/>
      <c r="V291" s="102"/>
      <c r="W291" s="102"/>
    </row>
    <row r="292" spans="1:23" ht="43.15" customHeight="1" x14ac:dyDescent="0.35">
      <c r="A292" s="99"/>
      <c r="B292" s="100"/>
      <c r="C292" s="81"/>
      <c r="D292" s="101"/>
      <c r="E292" s="102"/>
      <c r="F292" s="102"/>
      <c r="G292" s="102"/>
      <c r="H292" s="102"/>
      <c r="I292" s="81"/>
      <c r="J292" s="81"/>
      <c r="K292" s="83"/>
      <c r="L292" s="81"/>
      <c r="M292" s="81"/>
      <c r="N292" s="83"/>
      <c r="O292" s="81"/>
      <c r="P292" s="81"/>
      <c r="Q292" s="84"/>
      <c r="R292" s="84"/>
      <c r="S292" s="81"/>
      <c r="T292" s="81"/>
      <c r="U292" s="103"/>
      <c r="V292" s="102"/>
      <c r="W292" s="102"/>
    </row>
    <row r="293" spans="1:23" ht="43.15" customHeight="1" x14ac:dyDescent="0.35">
      <c r="A293" s="99"/>
      <c r="B293" s="100"/>
      <c r="C293" s="81"/>
      <c r="D293" s="101"/>
      <c r="E293" s="102"/>
      <c r="F293" s="102"/>
      <c r="G293" s="102"/>
      <c r="H293" s="102"/>
      <c r="I293" s="81"/>
      <c r="J293" s="81"/>
      <c r="K293" s="83"/>
      <c r="L293" s="81"/>
      <c r="M293" s="81"/>
      <c r="N293" s="83"/>
      <c r="O293" s="81"/>
      <c r="P293" s="81"/>
      <c r="Q293" s="84"/>
      <c r="R293" s="84"/>
      <c r="S293" s="81"/>
      <c r="T293" s="81"/>
      <c r="U293" s="103"/>
      <c r="V293" s="102"/>
      <c r="W293" s="102"/>
    </row>
    <row r="294" spans="1:23" ht="43.15" customHeight="1" x14ac:dyDescent="0.35">
      <c r="A294" s="99"/>
      <c r="B294" s="100"/>
      <c r="C294" s="81"/>
      <c r="D294" s="101"/>
      <c r="E294" s="102"/>
      <c r="F294" s="102"/>
      <c r="G294" s="102"/>
      <c r="H294" s="102"/>
      <c r="I294" s="81"/>
      <c r="J294" s="81"/>
      <c r="K294" s="83"/>
      <c r="L294" s="81"/>
      <c r="M294" s="81"/>
      <c r="N294" s="83"/>
      <c r="O294" s="81"/>
      <c r="P294" s="81"/>
      <c r="Q294" s="84"/>
      <c r="R294" s="84"/>
      <c r="S294" s="81"/>
      <c r="T294" s="81"/>
      <c r="U294" s="103"/>
      <c r="V294" s="102"/>
      <c r="W294" s="102"/>
    </row>
    <row r="295" spans="1:23" ht="43.15" customHeight="1" x14ac:dyDescent="0.35">
      <c r="A295" s="99"/>
      <c r="B295" s="100"/>
      <c r="C295" s="81"/>
      <c r="D295" s="101"/>
      <c r="E295" s="102"/>
      <c r="F295" s="102"/>
      <c r="G295" s="102"/>
      <c r="H295" s="102"/>
      <c r="I295" s="81"/>
      <c r="J295" s="81"/>
      <c r="K295" s="83"/>
      <c r="L295" s="81"/>
      <c r="M295" s="81"/>
      <c r="N295" s="83"/>
      <c r="O295" s="81"/>
      <c r="P295" s="81"/>
      <c r="Q295" s="84"/>
      <c r="R295" s="84"/>
      <c r="S295" s="81"/>
      <c r="T295" s="81"/>
      <c r="U295" s="103"/>
      <c r="V295" s="102"/>
      <c r="W295" s="102"/>
    </row>
    <row r="296" spans="1:23" ht="43.15" customHeight="1" x14ac:dyDescent="0.35">
      <c r="A296" s="99"/>
      <c r="B296" s="100"/>
      <c r="C296" s="81"/>
      <c r="D296" s="101"/>
      <c r="E296" s="102"/>
      <c r="F296" s="102"/>
      <c r="G296" s="102"/>
      <c r="H296" s="102"/>
      <c r="I296" s="81"/>
      <c r="J296" s="81"/>
      <c r="K296" s="83"/>
      <c r="L296" s="81"/>
      <c r="M296" s="81"/>
      <c r="N296" s="83"/>
      <c r="O296" s="81"/>
      <c r="P296" s="81"/>
      <c r="Q296" s="84"/>
      <c r="R296" s="84"/>
      <c r="S296" s="81"/>
      <c r="T296" s="81"/>
      <c r="U296" s="103"/>
      <c r="V296" s="102"/>
      <c r="W296" s="102"/>
    </row>
    <row r="297" spans="1:23" ht="43.15" customHeight="1" x14ac:dyDescent="0.35">
      <c r="A297" s="99"/>
      <c r="B297" s="100"/>
      <c r="C297" s="81"/>
      <c r="D297" s="101"/>
      <c r="E297" s="102"/>
      <c r="F297" s="102"/>
      <c r="G297" s="102"/>
      <c r="H297" s="102"/>
      <c r="I297" s="81"/>
      <c r="J297" s="81"/>
      <c r="K297" s="83"/>
      <c r="L297" s="81"/>
      <c r="M297" s="81"/>
      <c r="N297" s="83"/>
      <c r="O297" s="81"/>
      <c r="P297" s="81"/>
      <c r="Q297" s="84"/>
      <c r="R297" s="84"/>
      <c r="S297" s="81"/>
      <c r="T297" s="81"/>
      <c r="U297" s="103"/>
      <c r="V297" s="102"/>
      <c r="W297" s="102"/>
    </row>
    <row r="298" spans="1:23" ht="43.15" customHeight="1" x14ac:dyDescent="0.35">
      <c r="A298" s="99"/>
      <c r="B298" s="100"/>
      <c r="C298" s="81"/>
      <c r="D298" s="101"/>
      <c r="E298" s="102"/>
      <c r="F298" s="102"/>
      <c r="G298" s="102"/>
      <c r="H298" s="102"/>
      <c r="I298" s="81"/>
      <c r="J298" s="81"/>
      <c r="K298" s="83"/>
      <c r="L298" s="81"/>
      <c r="M298" s="81"/>
      <c r="N298" s="83"/>
      <c r="O298" s="81"/>
      <c r="P298" s="81"/>
      <c r="Q298" s="84"/>
      <c r="R298" s="84"/>
      <c r="S298" s="81"/>
      <c r="T298" s="81"/>
      <c r="U298" s="103"/>
      <c r="V298" s="102"/>
      <c r="W298" s="102"/>
    </row>
    <row r="299" spans="1:23" ht="43.15" customHeight="1" x14ac:dyDescent="0.35">
      <c r="A299" s="99"/>
      <c r="B299" s="100"/>
      <c r="C299" s="81"/>
      <c r="D299" s="101"/>
      <c r="E299" s="102"/>
      <c r="F299" s="102"/>
      <c r="G299" s="102"/>
      <c r="H299" s="102"/>
      <c r="I299" s="81"/>
      <c r="J299" s="81"/>
      <c r="K299" s="83"/>
      <c r="L299" s="81"/>
      <c r="M299" s="81"/>
      <c r="N299" s="83"/>
      <c r="O299" s="81"/>
      <c r="P299" s="81"/>
      <c r="Q299" s="84"/>
      <c r="R299" s="84"/>
      <c r="S299" s="81"/>
      <c r="T299" s="81"/>
      <c r="U299" s="103"/>
      <c r="V299" s="102"/>
      <c r="W299" s="102"/>
    </row>
    <row r="300" spans="1:23" ht="43.15" customHeight="1" x14ac:dyDescent="0.35">
      <c r="A300" s="99"/>
      <c r="B300" s="100"/>
      <c r="C300" s="81"/>
      <c r="D300" s="101"/>
      <c r="E300" s="102"/>
      <c r="F300" s="102"/>
      <c r="G300" s="102"/>
      <c r="H300" s="102"/>
      <c r="I300" s="81"/>
      <c r="J300" s="81"/>
      <c r="K300" s="83"/>
      <c r="L300" s="81"/>
      <c r="M300" s="81"/>
      <c r="N300" s="83"/>
      <c r="O300" s="81"/>
      <c r="P300" s="81"/>
      <c r="Q300" s="84"/>
      <c r="R300" s="84"/>
      <c r="S300" s="81"/>
      <c r="T300" s="81"/>
      <c r="U300" s="103"/>
      <c r="V300" s="102"/>
      <c r="W300" s="102"/>
    </row>
    <row r="301" spans="1:23" ht="43.15" customHeight="1" x14ac:dyDescent="0.35">
      <c r="A301" s="99"/>
      <c r="B301" s="100"/>
      <c r="C301" s="81"/>
      <c r="D301" s="101"/>
      <c r="E301" s="102"/>
      <c r="F301" s="102"/>
      <c r="G301" s="102"/>
      <c r="H301" s="102"/>
      <c r="I301" s="81"/>
      <c r="J301" s="81"/>
      <c r="K301" s="83"/>
      <c r="L301" s="81"/>
      <c r="M301" s="81"/>
      <c r="N301" s="83"/>
      <c r="O301" s="81"/>
      <c r="S301" s="81"/>
      <c r="T301" s="81"/>
      <c r="U301" s="103"/>
      <c r="V301" s="102"/>
      <c r="W301" s="102"/>
    </row>
    <row r="302" spans="1:23" ht="43.15" customHeight="1" x14ac:dyDescent="0.35">
      <c r="A302" s="99"/>
      <c r="B302" s="100"/>
      <c r="C302" s="81"/>
      <c r="D302" s="101"/>
      <c r="E302" s="102"/>
      <c r="F302" s="102"/>
      <c r="G302" s="102"/>
      <c r="H302" s="102"/>
      <c r="I302" s="81"/>
      <c r="J302" s="81"/>
      <c r="K302" s="83"/>
      <c r="L302" s="81"/>
      <c r="M302" s="81"/>
      <c r="N302" s="83"/>
      <c r="O302" s="81"/>
      <c r="S302" s="81"/>
      <c r="T302" s="81"/>
      <c r="U302" s="103"/>
      <c r="V302" s="102"/>
      <c r="W302" s="102"/>
    </row>
    <row r="303" spans="1:23" ht="43.15" customHeight="1" x14ac:dyDescent="0.35">
      <c r="A303" s="99"/>
      <c r="B303" s="100"/>
      <c r="C303" s="81"/>
      <c r="D303" s="101"/>
      <c r="E303" s="102"/>
      <c r="F303" s="102"/>
      <c r="G303" s="102"/>
      <c r="H303" s="102"/>
      <c r="I303" s="81"/>
      <c r="J303" s="81"/>
      <c r="K303" s="83"/>
      <c r="L303" s="81"/>
      <c r="M303" s="81"/>
      <c r="N303" s="83"/>
      <c r="O303" s="81"/>
      <c r="S303" s="81"/>
      <c r="T303" s="81"/>
      <c r="U303" s="103"/>
      <c r="V303" s="102"/>
      <c r="W303" s="102"/>
    </row>
    <row r="304" spans="1:23" ht="43.15" customHeight="1" x14ac:dyDescent="0.35">
      <c r="A304" s="99"/>
      <c r="B304" s="100"/>
      <c r="C304" s="81"/>
      <c r="D304" s="101"/>
      <c r="E304" s="102"/>
      <c r="F304" s="102"/>
      <c r="G304" s="102"/>
      <c r="H304" s="102"/>
      <c r="I304" s="81"/>
      <c r="J304" s="81"/>
      <c r="K304" s="83"/>
      <c r="L304" s="81"/>
      <c r="M304" s="81"/>
      <c r="N304" s="83"/>
      <c r="O304" s="81"/>
      <c r="S304" s="81"/>
      <c r="T304" s="81"/>
      <c r="U304" s="103"/>
      <c r="V304" s="102"/>
      <c r="W304" s="102"/>
    </row>
    <row r="305" spans="1:23" ht="43.15" customHeight="1" x14ac:dyDescent="0.35">
      <c r="A305" s="99"/>
      <c r="B305" s="100"/>
      <c r="C305" s="81"/>
      <c r="D305" s="101"/>
      <c r="E305" s="102"/>
      <c r="F305" s="102"/>
      <c r="G305" s="102"/>
      <c r="H305" s="102"/>
      <c r="I305" s="81"/>
      <c r="J305" s="81"/>
      <c r="K305" s="83"/>
      <c r="L305" s="81"/>
      <c r="M305" s="81"/>
      <c r="N305" s="83"/>
      <c r="O305" s="81"/>
      <c r="S305" s="81"/>
      <c r="T305" s="81"/>
      <c r="U305" s="103"/>
      <c r="V305" s="102"/>
      <c r="W305" s="102"/>
    </row>
    <row r="306" spans="1:23" ht="43.15" customHeight="1" x14ac:dyDescent="0.35">
      <c r="A306" s="99"/>
      <c r="B306" s="100"/>
      <c r="C306" s="81"/>
      <c r="D306" s="101"/>
      <c r="E306" s="102"/>
      <c r="F306" s="102"/>
      <c r="G306" s="102"/>
      <c r="H306" s="102"/>
      <c r="I306" s="81"/>
      <c r="J306" s="81"/>
      <c r="K306" s="83"/>
      <c r="L306" s="81"/>
      <c r="M306" s="81"/>
      <c r="N306" s="83"/>
      <c r="O306" s="81"/>
      <c r="S306" s="81"/>
      <c r="T306" s="81"/>
      <c r="U306" s="103"/>
      <c r="V306" s="102"/>
      <c r="W306" s="102"/>
    </row>
    <row r="307" spans="1:23" ht="43.15" customHeight="1" x14ac:dyDescent="0.35">
      <c r="A307" s="99"/>
      <c r="B307" s="100"/>
      <c r="C307" s="81"/>
      <c r="D307" s="101"/>
      <c r="E307" s="102"/>
      <c r="F307" s="102"/>
      <c r="G307" s="102"/>
      <c r="H307" s="102"/>
      <c r="I307" s="81"/>
      <c r="J307" s="81"/>
      <c r="K307" s="83"/>
      <c r="L307" s="81"/>
      <c r="M307" s="81"/>
      <c r="N307" s="83"/>
      <c r="O307" s="81"/>
      <c r="S307" s="81"/>
      <c r="T307" s="81"/>
      <c r="U307" s="103"/>
      <c r="V307" s="102"/>
      <c r="W307" s="102"/>
    </row>
    <row r="308" spans="1:23" ht="43.15" customHeight="1" x14ac:dyDescent="0.35">
      <c r="A308" s="99"/>
      <c r="B308" s="100"/>
      <c r="C308" s="81"/>
      <c r="D308" s="101"/>
      <c r="E308" s="102"/>
      <c r="F308" s="102"/>
      <c r="G308" s="102"/>
      <c r="H308" s="102"/>
      <c r="I308" s="81"/>
      <c r="J308" s="81"/>
      <c r="K308" s="83"/>
      <c r="L308" s="81"/>
      <c r="M308" s="81"/>
      <c r="N308" s="83"/>
      <c r="O308" s="81"/>
      <c r="S308" s="81"/>
      <c r="T308" s="81"/>
      <c r="U308" s="103"/>
      <c r="V308" s="102"/>
      <c r="W308" s="102"/>
    </row>
    <row r="309" spans="1:23" ht="43.15" customHeight="1" x14ac:dyDescent="0.35">
      <c r="A309" s="99"/>
      <c r="B309" s="100"/>
      <c r="C309" s="81"/>
      <c r="D309" s="81"/>
      <c r="E309" s="102"/>
      <c r="F309" s="102"/>
      <c r="G309" s="102"/>
      <c r="H309" s="102"/>
      <c r="I309" s="81"/>
      <c r="J309" s="81"/>
      <c r="K309" s="83"/>
      <c r="L309" s="81"/>
      <c r="M309" s="81"/>
      <c r="N309" s="83"/>
      <c r="O309" s="81"/>
      <c r="S309" s="81"/>
      <c r="T309" s="81"/>
      <c r="U309" s="103"/>
      <c r="V309" s="102"/>
      <c r="W309" s="102"/>
    </row>
    <row r="310" spans="1:23" ht="43.15" customHeight="1" x14ac:dyDescent="0.35">
      <c r="A310" s="99"/>
      <c r="B310" s="100"/>
      <c r="C310" s="81"/>
      <c r="D310" s="81"/>
      <c r="E310" s="102"/>
      <c r="F310" s="102"/>
      <c r="G310" s="102"/>
      <c r="H310" s="102"/>
      <c r="I310" s="81"/>
      <c r="J310" s="81"/>
      <c r="K310" s="83"/>
      <c r="L310" s="81"/>
      <c r="M310" s="81"/>
      <c r="N310" s="83"/>
      <c r="O310" s="81"/>
      <c r="S310" s="81"/>
      <c r="T310" s="81"/>
      <c r="U310" s="103"/>
      <c r="V310" s="102"/>
      <c r="W310" s="102"/>
    </row>
    <row r="311" spans="1:23" ht="43.15" customHeight="1" x14ac:dyDescent="0.35">
      <c r="A311" s="99"/>
      <c r="B311" s="100"/>
      <c r="C311" s="81"/>
      <c r="D311" s="81"/>
      <c r="E311" s="102"/>
      <c r="F311" s="102"/>
      <c r="G311" s="102"/>
      <c r="H311" s="102"/>
      <c r="I311" s="81"/>
      <c r="J311" s="81"/>
      <c r="K311" s="83"/>
      <c r="L311" s="81"/>
      <c r="M311" s="81"/>
      <c r="N311" s="83"/>
      <c r="O311" s="81"/>
      <c r="S311" s="81"/>
      <c r="T311" s="81"/>
      <c r="U311" s="103"/>
      <c r="V311" s="102"/>
      <c r="W311" s="102"/>
    </row>
    <row r="312" spans="1:23" ht="43.15" customHeight="1" x14ac:dyDescent="0.35">
      <c r="A312" s="99"/>
      <c r="B312" s="100"/>
      <c r="C312" s="81"/>
      <c r="D312" s="81"/>
      <c r="E312" s="102"/>
      <c r="F312" s="102"/>
      <c r="G312" s="102"/>
      <c r="H312" s="102"/>
      <c r="I312" s="81"/>
      <c r="J312" s="81"/>
      <c r="K312" s="83"/>
      <c r="L312" s="81"/>
      <c r="M312" s="81"/>
      <c r="N312" s="83"/>
      <c r="O312" s="81"/>
      <c r="S312" s="81"/>
      <c r="T312" s="81"/>
      <c r="U312" s="103"/>
      <c r="V312" s="102"/>
      <c r="W312" s="102"/>
    </row>
  </sheetData>
  <sheetProtection formatCells="0" insertRows="0"/>
  <autoFilter ref="A18:Y44" xr:uid="{00000000-0001-0000-0300-000000000000}"/>
  <mergeCells count="21">
    <mergeCell ref="H15:I16"/>
    <mergeCell ref="B7:B11"/>
    <mergeCell ref="H7:L9"/>
    <mergeCell ref="A1:L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  <mergeCell ref="G7:G9"/>
    <mergeCell ref="C7:D9"/>
    <mergeCell ref="C10:D11"/>
    <mergeCell ref="E7:F9"/>
    <mergeCell ref="E10:L11"/>
  </mergeCells>
  <conditionalFormatting sqref="A1:A27 D1:E27">
    <cfRule type="expression" dxfId="476" priority="98">
      <formula>$C1="Option"</formula>
    </cfRule>
  </conditionalFormatting>
  <conditionalFormatting sqref="A21:A22 G21:G24 A26:O27">
    <cfRule type="expression" dxfId="475" priority="142">
      <formula>$F21="Modification"</formula>
    </cfRule>
    <cfRule type="expression" dxfId="474" priority="143">
      <formula>$F21="Création"</formula>
    </cfRule>
  </conditionalFormatting>
  <conditionalFormatting sqref="A23:B24">
    <cfRule type="expression" dxfId="473" priority="100">
      <formula>$F23="Fermeture"</formula>
    </cfRule>
    <cfRule type="expression" dxfId="472" priority="101">
      <formula>$F23="Modification"</formula>
    </cfRule>
    <cfRule type="expression" dxfId="471" priority="102">
      <formula>$F23="Création"</formula>
    </cfRule>
  </conditionalFormatting>
  <conditionalFormatting sqref="A25:F25">
    <cfRule type="expression" dxfId="470" priority="109">
      <formula>$F25="Fermeture"</formula>
    </cfRule>
    <cfRule type="expression" dxfId="469" priority="110">
      <formula>$F25="Modification"</formula>
    </cfRule>
    <cfRule type="expression" dxfId="468" priority="111">
      <formula>$F25="Création"</formula>
    </cfRule>
  </conditionalFormatting>
  <conditionalFormatting sqref="A1:O9 A10:E10 O10:O11 A11:D11 A12:O12 A13:H13 L13:O16 A14:F14 A15:H15 A16:F16 A17:O17 A18:J18 A19:O20 S23:T24 V23:W24 S25:W27 A37 C37:O37 S37:W40 A38:O38 A39:F39 G39:O41 A40:A41 S41:V41 A259:O1011 S259:W1011 H21:O25 S1:W22">
    <cfRule type="expression" dxfId="467" priority="156">
      <formula>$F1="Modification"</formula>
    </cfRule>
    <cfRule type="expression" dxfId="466" priority="157">
      <formula>$F1="Création"</formula>
    </cfRule>
  </conditionalFormatting>
  <conditionalFormatting sqref="S28:W29 V30:W36 S30:T36 A28:O36">
    <cfRule type="expression" dxfId="465" priority="95">
      <formula>#REF!="Fermeture"</formula>
    </cfRule>
  </conditionalFormatting>
  <conditionalFormatting sqref="B21:B22">
    <cfRule type="expression" dxfId="464" priority="28">
      <formula>$F21="Fermeture"</formula>
    </cfRule>
    <cfRule type="expression" dxfId="463" priority="29">
      <formula>$F21="Modification"</formula>
    </cfRule>
    <cfRule type="expression" dxfId="462" priority="30">
      <formula>$F21="Création"</formula>
    </cfRule>
  </conditionalFormatting>
  <conditionalFormatting sqref="B35:B36">
    <cfRule type="expression" dxfId="461" priority="92">
      <formula>#REF!="Fermeture"</formula>
    </cfRule>
    <cfRule type="expression" dxfId="460" priority="93">
      <formula>#REF!="Modification"</formula>
    </cfRule>
    <cfRule type="expression" dxfId="459" priority="94">
      <formula>#REF!="Création"</formula>
    </cfRule>
  </conditionalFormatting>
  <conditionalFormatting sqref="B37">
    <cfRule type="expression" dxfId="458" priority="106">
      <formula>$F37="Fermeture"</formula>
    </cfRule>
    <cfRule type="expression" dxfId="457" priority="107">
      <formula>$F37="Modification"</formula>
    </cfRule>
    <cfRule type="expression" dxfId="456" priority="108">
      <formula>$F37="Création"</formula>
    </cfRule>
  </conditionalFormatting>
  <conditionalFormatting sqref="B40:F41">
    <cfRule type="expression" dxfId="455" priority="36">
      <formula>$F40="Fermeture"</formula>
    </cfRule>
    <cfRule type="expression" dxfId="454" priority="37">
      <formula>$F40="Modification"</formula>
    </cfRule>
    <cfRule type="expression" dxfId="453" priority="38">
      <formula>$F40="Création"</formula>
    </cfRule>
  </conditionalFormatting>
  <conditionalFormatting sqref="C21:F24">
    <cfRule type="expression" dxfId="452" priority="103">
      <formula>$F21="Fermeture"</formula>
    </cfRule>
    <cfRule type="expression" dxfId="451" priority="104">
      <formula>$F21="Modification"</formula>
    </cfRule>
    <cfRule type="expression" dxfId="450" priority="105">
      <formula>$F21="Création"</formula>
    </cfRule>
  </conditionalFormatting>
  <conditionalFormatting sqref="D37:E41 D259:E1011">
    <cfRule type="expression" dxfId="449" priority="34">
      <formula>$C37="Option"</formula>
    </cfRule>
  </conditionalFormatting>
  <conditionalFormatting sqref="G21:G24 A26:O27 A21:A22">
    <cfRule type="expression" dxfId="448" priority="141">
      <formula>$F21="Fermeture"</formula>
    </cfRule>
  </conditionalFormatting>
  <conditionalFormatting sqref="G1:R17 P45 P19:R41">
    <cfRule type="expression" dxfId="447" priority="21">
      <formula>$C1="Option"</formula>
    </cfRule>
  </conditionalFormatting>
  <conditionalFormatting sqref="G18:R18">
    <cfRule type="expression" dxfId="446" priority="11">
      <formula>$C18="Option"</formula>
    </cfRule>
  </conditionalFormatting>
  <conditionalFormatting sqref="K18:R18">
    <cfRule type="expression" dxfId="445" priority="12">
      <formula>$F18="Fermeture"</formula>
    </cfRule>
    <cfRule type="expression" dxfId="444" priority="13">
      <formula>$F18="Modification"</formula>
    </cfRule>
    <cfRule type="expression" dxfId="443" priority="14">
      <formula>$F18="Création"</formula>
    </cfRule>
  </conditionalFormatting>
  <conditionalFormatting sqref="P1:R17">
    <cfRule type="expression" dxfId="442" priority="25">
      <formula>$F1="Fermeture"</formula>
    </cfRule>
    <cfRule type="expression" dxfId="441" priority="26">
      <formula>$F1="Modification"</formula>
    </cfRule>
    <cfRule type="expression" dxfId="440" priority="27">
      <formula>$F1="Création"</formula>
    </cfRule>
  </conditionalFormatting>
  <conditionalFormatting sqref="P45 P19:R41">
    <cfRule type="expression" dxfId="439" priority="22">
      <formula>$F19="Fermeture"</formula>
    </cfRule>
    <cfRule type="expression" dxfId="438" priority="23">
      <formula>$F19="Modification"</formula>
    </cfRule>
    <cfRule type="expression" dxfId="437" priority="24">
      <formula>$F19="Création"</formula>
    </cfRule>
  </conditionalFormatting>
  <conditionalFormatting sqref="P259:R999">
    <cfRule type="expression" dxfId="436" priority="17">
      <formula>$C259="Option"</formula>
    </cfRule>
    <cfRule type="expression" dxfId="435" priority="18">
      <formula>$F259="Fermeture"</formula>
    </cfRule>
    <cfRule type="expression" dxfId="434" priority="19">
      <formula>$F259="Modification"</formula>
    </cfRule>
    <cfRule type="expression" dxfId="433" priority="20">
      <formula>$F259="Création"</formula>
    </cfRule>
  </conditionalFormatting>
  <conditionalFormatting sqref="R1:R17 R19:R41 R259:R1048576">
    <cfRule type="cellIs" dxfId="432" priority="15" operator="lessThan">
      <formula>0</formula>
    </cfRule>
    <cfRule type="cellIs" dxfId="431" priority="16" operator="greaterThan">
      <formula>0</formula>
    </cfRule>
  </conditionalFormatting>
  <conditionalFormatting sqref="S1:V22 V23:V24 S37:V41 G19:O20 S23:T24 A37:A41 G37:O41 A259:A1011 G259:O1011 S259:V1011 H21:O25">
    <cfRule type="expression" dxfId="430" priority="146">
      <formula>$C1="Option"</formula>
    </cfRule>
  </conditionalFormatting>
  <conditionalFormatting sqref="S25:V27 G21:G24 G26:O27">
    <cfRule type="expression" dxfId="429" priority="137">
      <formula>$C21="Option"</formula>
    </cfRule>
  </conditionalFormatting>
  <conditionalFormatting sqref="S25:W27 S37:W40 S259:W1011 A19:O20 S23:T24 V23:W24 A37 C37:O37 A38:O38 A39:F39 G39:O41 A40:A41 S41:V41 A259:O1011 A1:O9 A10:E10 A11:D11 A12:O12 A13:H13 A14:F14 A15:H15 A16:F16 A17:O17 A18:J18 O10:O11 L13:O16 H21:O25 S1:W22">
    <cfRule type="expression" dxfId="428" priority="155">
      <formula>$F1="Fermeture"</formula>
    </cfRule>
  </conditionalFormatting>
  <conditionalFormatting sqref="S28:W29 S30:T36 V30:W36 A28:O36">
    <cfRule type="expression" dxfId="427" priority="96">
      <formula>#REF!="Modification"</formula>
    </cfRule>
    <cfRule type="expression" dxfId="426" priority="97">
      <formula>#REF!="Création"</formula>
    </cfRule>
  </conditionalFormatting>
  <conditionalFormatting sqref="U1:V19 U37:V39 U259:V1011 U25:V27">
    <cfRule type="expression" dxfId="425" priority="152">
      <formula>$T1="Porteuse"</formula>
    </cfRule>
  </conditionalFormatting>
  <conditionalFormatting sqref="U20:V22">
    <cfRule type="expression" dxfId="424" priority="140">
      <formula>$T20="Porteuse"</formula>
    </cfRule>
  </conditionalFormatting>
  <conditionalFormatting sqref="U25:V26 U27">
    <cfRule type="expression" dxfId="423" priority="127">
      <formula>$C25="Option"</formula>
    </cfRule>
    <cfRule type="expression" dxfId="422" priority="128">
      <formula>$T25="Porteuse"</formula>
    </cfRule>
    <cfRule type="expression" dxfId="421" priority="129">
      <formula>$F25="Fermeture"</formula>
    </cfRule>
    <cfRule type="expression" dxfId="420" priority="130">
      <formula>$F25="Modification"</formula>
    </cfRule>
    <cfRule type="expression" dxfId="419" priority="131">
      <formula>$F25="Création"</formula>
    </cfRule>
  </conditionalFormatting>
  <conditionalFormatting sqref="U28:V29 V30:V36">
    <cfRule type="expression" dxfId="418" priority="88">
      <formula>#REF!="Porteuse"</formula>
    </cfRule>
  </conditionalFormatting>
  <conditionalFormatting sqref="U40:V41">
    <cfRule type="expression" dxfId="417" priority="35">
      <formula>$T40="Porteuse"</formula>
    </cfRule>
  </conditionalFormatting>
  <conditionalFormatting sqref="V23:V24">
    <cfRule type="expression" dxfId="416" priority="99">
      <formula>$T23="Porteuse"</formula>
    </cfRule>
  </conditionalFormatting>
  <conditionalFormatting sqref="V30:V36 S28:V29 A28:A36 D28:E36 S30:T36 G28:O36">
    <cfRule type="expression" dxfId="415" priority="87">
      <formula>#REF!="Option"</formula>
    </cfRule>
  </conditionalFormatting>
  <conditionalFormatting sqref="V31:V32 V36">
    <cfRule type="expression" dxfId="414" priority="56">
      <formula>#REF!="Porteuse"</formula>
    </cfRule>
  </conditionalFormatting>
  <conditionalFormatting sqref="W25:W26">
    <cfRule type="expression" dxfId="413" priority="121">
      <formula>$F25="Fermeture"</formula>
    </cfRule>
    <cfRule type="expression" dxfId="412" priority="122">
      <formula>$F25="Modification"</formula>
    </cfRule>
    <cfRule type="expression" dxfId="411" priority="123">
      <formula>$F25="Création"</formula>
    </cfRule>
  </conditionalFormatting>
  <conditionalFormatting sqref="W37:W39">
    <cfRule type="expression" dxfId="410" priority="112">
      <formula>$F37="Fermeture"</formula>
    </cfRule>
    <cfRule type="expression" dxfId="409" priority="113">
      <formula>$F37="Modification"</formula>
    </cfRule>
    <cfRule type="expression" dxfId="408" priority="114">
      <formula>$F37="Création"</formula>
    </cfRule>
  </conditionalFormatting>
  <conditionalFormatting sqref="W40:W41">
    <cfRule type="expression" dxfId="407" priority="31">
      <formula>$F28="Fermeture"</formula>
    </cfRule>
    <cfRule type="expression" dxfId="406" priority="32">
      <formula>$F28="Modification"</formula>
    </cfRule>
    <cfRule type="expression" dxfId="405" priority="33">
      <formula>$F28="Création"</formula>
    </cfRule>
  </conditionalFormatting>
  <conditionalFormatting sqref="R42:R43">
    <cfRule type="cellIs" dxfId="404" priority="9" operator="lessThan">
      <formula>0</formula>
    </cfRule>
    <cfRule type="cellIs" dxfId="403" priority="10" operator="greaterThan">
      <formula>0</formula>
    </cfRule>
  </conditionalFormatting>
  <conditionalFormatting sqref="R42:R43">
    <cfRule type="expression" dxfId="402" priority="1">
      <formula>$C42="Option"</formula>
    </cfRule>
    <cfRule type="expression" dxfId="401" priority="2">
      <formula>$F42="Fermeture"</formula>
    </cfRule>
    <cfRule type="expression" dxfId="400" priority="3">
      <formula>$F42="Modification"</formula>
    </cfRule>
    <cfRule type="expression" dxfId="399" priority="4">
      <formula>$F42="Création"</formula>
    </cfRule>
  </conditionalFormatting>
  <conditionalFormatting sqref="T42:T43">
    <cfRule type="expression" dxfId="398" priority="5">
      <formula>$C42="Option"</formula>
    </cfRule>
    <cfRule type="expression" dxfId="397" priority="6">
      <formula>$F42="Fermeture"</formula>
    </cfRule>
    <cfRule type="expression" dxfId="396" priority="7">
      <formula>$F42="Modification"</formula>
    </cfRule>
    <cfRule type="expression" dxfId="395" priority="8">
      <formula>$F42="Création"</formula>
    </cfRule>
  </conditionalFormatting>
  <dataValidations count="6">
    <dataValidation type="list" allowBlank="1" showInputMessage="1" showErrorMessage="1" sqref="F19:F41 F259:F312" xr:uid="{00000000-0002-0000-0300-000000000000}">
      <formula1>List_Statut</formula1>
    </dataValidation>
    <dataValidation type="list" allowBlank="1" showInputMessage="1" showErrorMessage="1" sqref="C19:C41 C259:C312" xr:uid="{00000000-0002-0000-0300-000001000000}">
      <formula1>List_NatureELP</formula1>
    </dataValidation>
    <dataValidation type="list" allowBlank="1" showInputMessage="1" showErrorMessage="1" sqref="H19:H41 H259:H312" xr:uid="{00000000-0002-0000-0300-000002000000}">
      <formula1>List_CNU</formula1>
    </dataValidation>
    <dataValidation type="list" allowBlank="1" showInputMessage="1" showErrorMessage="1" sqref="T19:T43 T259:T312" xr:uid="{00000000-0002-0000-0300-000003000000}">
      <formula1>List_Mutualisation</formula1>
    </dataValidation>
    <dataValidation type="list" allowBlank="1" showInputMessage="1" showErrorMessage="1" sqref="E19:E41 E259:E312" xr:uid="{00000000-0002-0000-0300-000004000000}">
      <formula1>List_Type</formula1>
    </dataValidation>
    <dataValidation type="list" allowBlank="1" showInputMessage="1" showErrorMessage="1" sqref="S19:S41 S259:S312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16"/>
  <sheetViews>
    <sheetView zoomScale="60" zoomScaleNormal="60" workbookViewId="0">
      <pane ySplit="18" topLeftCell="A19" activePane="bottomLeft" state="frozen"/>
      <selection activeCell="D25" sqref="D25"/>
      <selection pane="bottomLeft" activeCell="P12" sqref="P12:S13"/>
    </sheetView>
  </sheetViews>
  <sheetFormatPr baseColWidth="10" defaultColWidth="11.42578125" defaultRowHeight="15" x14ac:dyDescent="0.25"/>
  <cols>
    <col min="1" max="1" width="82.28515625" style="14" customWidth="1"/>
    <col min="2" max="2" width="50.7109375" style="14" customWidth="1"/>
    <col min="3" max="3" width="15.5703125" style="18" customWidth="1"/>
    <col min="4" max="4" width="20.85546875" style="14" customWidth="1"/>
    <col min="5" max="6" width="15.5703125" style="14" customWidth="1"/>
    <col min="7" max="7" width="25.140625" style="14" customWidth="1"/>
    <col min="8" max="8" width="27.140625" style="14" customWidth="1"/>
    <col min="9" max="9" width="35.28515625" style="14" customWidth="1"/>
    <col min="10" max="10" width="19.85546875" style="14" customWidth="1"/>
    <col min="11" max="11" width="40.7109375" style="14" customWidth="1"/>
    <col min="12" max="12" width="31.7109375" style="14" customWidth="1"/>
    <col min="13" max="14" width="22.42578125" style="14" customWidth="1"/>
    <col min="15" max="15" width="20.28515625" style="14" customWidth="1"/>
    <col min="16" max="16" width="21.5703125" style="14" bestFit="1" customWidth="1"/>
    <col min="17" max="18" width="17.85546875" style="14" customWidth="1"/>
    <col min="19" max="19" width="79.5703125" style="14" customWidth="1"/>
    <col min="20" max="20" width="46.42578125" customWidth="1"/>
  </cols>
  <sheetData>
    <row r="1" spans="1:19" x14ac:dyDescent="0.25">
      <c r="A1" s="185"/>
      <c r="B1" s="185"/>
      <c r="C1" s="185"/>
      <c r="D1" s="185"/>
      <c r="E1" s="185"/>
      <c r="F1" s="185"/>
      <c r="G1" s="185"/>
      <c r="H1" s="185"/>
      <c r="I1" s="185"/>
      <c r="J1" s="30"/>
    </row>
    <row r="2" spans="1:19" x14ac:dyDescent="0.25">
      <c r="A2" s="185"/>
      <c r="B2" s="185"/>
      <c r="C2" s="185"/>
      <c r="D2" s="185"/>
      <c r="E2" s="185"/>
      <c r="F2" s="185"/>
      <c r="G2" s="185"/>
      <c r="H2" s="185"/>
      <c r="I2" s="185"/>
      <c r="J2" s="30"/>
    </row>
    <row r="3" spans="1:19" x14ac:dyDescent="0.25">
      <c r="A3" s="185"/>
      <c r="B3" s="185"/>
      <c r="C3" s="185"/>
      <c r="D3" s="185"/>
      <c r="E3" s="185"/>
      <c r="F3" s="185"/>
      <c r="G3" s="185"/>
      <c r="H3" s="185"/>
      <c r="I3" s="185"/>
      <c r="J3" s="30"/>
    </row>
    <row r="4" spans="1:19" x14ac:dyDescent="0.25">
      <c r="A4" s="185"/>
      <c r="B4" s="185"/>
      <c r="C4" s="185"/>
      <c r="D4" s="185"/>
      <c r="E4" s="185"/>
      <c r="F4" s="185"/>
      <c r="G4" s="185"/>
      <c r="H4" s="185"/>
      <c r="I4" s="185"/>
      <c r="J4" s="30"/>
    </row>
    <row r="5" spans="1:19" x14ac:dyDescent="0.25">
      <c r="A5" s="185"/>
      <c r="B5" s="185"/>
      <c r="C5" s="185"/>
      <c r="D5" s="185"/>
      <c r="E5" s="185"/>
      <c r="F5" s="185"/>
      <c r="G5" s="185"/>
      <c r="H5" s="185"/>
      <c r="I5" s="185"/>
      <c r="J5" s="30"/>
    </row>
    <row r="6" spans="1:19" x14ac:dyDescent="0.25">
      <c r="A6" s="185"/>
      <c r="B6" s="185"/>
      <c r="C6" s="185"/>
      <c r="D6" s="185"/>
      <c r="E6" s="185"/>
      <c r="F6" s="185"/>
      <c r="G6" s="185"/>
      <c r="H6" s="185"/>
      <c r="I6" s="185"/>
      <c r="J6" s="30"/>
    </row>
    <row r="7" spans="1:19" ht="14.45" customHeight="1" x14ac:dyDescent="0.25">
      <c r="A7" s="197" t="s">
        <v>381</v>
      </c>
      <c r="B7" s="196" t="str">
        <f>'Fiche Générale'!B2</f>
        <v>LIFE</v>
      </c>
      <c r="C7" s="200" t="s">
        <v>262</v>
      </c>
      <c r="D7" s="200"/>
      <c r="E7" s="194">
        <f>'Fiche Générale'!B3</f>
        <v>0</v>
      </c>
      <c r="F7" s="195"/>
      <c r="G7" s="200" t="s">
        <v>382</v>
      </c>
      <c r="H7" s="196" t="str">
        <f>'Fiche Générale'!B4</f>
        <v>-</v>
      </c>
      <c r="I7" s="196"/>
      <c r="J7" s="31"/>
      <c r="K7" s="19"/>
    </row>
    <row r="8" spans="1:19" ht="14.45" customHeight="1" x14ac:dyDescent="0.25">
      <c r="A8" s="198"/>
      <c r="B8" s="196"/>
      <c r="C8" s="200"/>
      <c r="D8" s="200"/>
      <c r="E8" s="194"/>
      <c r="F8" s="195"/>
      <c r="G8" s="200"/>
      <c r="H8" s="196"/>
      <c r="I8" s="196"/>
      <c r="J8" s="31"/>
      <c r="K8" s="19"/>
    </row>
    <row r="9" spans="1:19" ht="14.45" customHeight="1" x14ac:dyDescent="0.25">
      <c r="A9" s="198"/>
      <c r="B9" s="196"/>
      <c r="C9" s="200"/>
      <c r="D9" s="200"/>
      <c r="E9" s="194"/>
      <c r="F9" s="195"/>
      <c r="G9" s="200"/>
      <c r="H9" s="196"/>
      <c r="I9" s="196"/>
      <c r="J9" s="31"/>
      <c r="K9" s="19"/>
    </row>
    <row r="10" spans="1:19" ht="14.45" customHeight="1" x14ac:dyDescent="0.25">
      <c r="A10" s="198"/>
      <c r="B10" s="196"/>
      <c r="C10" s="201" t="s">
        <v>264</v>
      </c>
      <c r="D10" s="201"/>
      <c r="E10" s="202">
        <f>'Fiche Générale'!B12</f>
        <v>0</v>
      </c>
      <c r="F10" s="203"/>
      <c r="G10" s="203"/>
      <c r="H10" s="203"/>
      <c r="I10" s="204"/>
      <c r="J10" s="32"/>
      <c r="K10" s="19"/>
    </row>
    <row r="11" spans="1:19" ht="14.45" customHeight="1" x14ac:dyDescent="0.25">
      <c r="A11" s="199"/>
      <c r="B11" s="196"/>
      <c r="C11" s="201"/>
      <c r="D11" s="201"/>
      <c r="E11" s="205"/>
      <c r="F11" s="206"/>
      <c r="G11" s="206"/>
      <c r="H11" s="206"/>
      <c r="I11" s="207"/>
      <c r="J11" s="32"/>
      <c r="K11" s="19"/>
    </row>
    <row r="12" spans="1:19" x14ac:dyDescent="0.25">
      <c r="C12" s="14"/>
      <c r="I12" s="12"/>
      <c r="J12" s="12"/>
      <c r="M12" s="186" t="s">
        <v>383</v>
      </c>
      <c r="N12" s="187"/>
      <c r="O12" s="188"/>
      <c r="P12" s="186" t="s">
        <v>384</v>
      </c>
      <c r="Q12" s="187"/>
      <c r="R12" s="187"/>
      <c r="S12" s="188"/>
    </row>
    <row r="13" spans="1:19" x14ac:dyDescent="0.25">
      <c r="A13" s="172" t="s">
        <v>265</v>
      </c>
      <c r="B13" s="123" t="str">
        <f>'M1 MAQUETTE (ANNUEL)'!B13:B14</f>
        <v xml:space="preserve">1ère année </v>
      </c>
      <c r="C13" s="123"/>
      <c r="D13" s="172" t="s">
        <v>385</v>
      </c>
      <c r="E13" s="174">
        <f>'M1 MAQUETTE (ANNUEL)'!E13:F14</f>
        <v>0</v>
      </c>
      <c r="F13" s="174"/>
      <c r="G13" s="174"/>
      <c r="H13" s="180" t="s">
        <v>386</v>
      </c>
      <c r="I13" s="180"/>
      <c r="J13" s="33"/>
      <c r="M13" s="189"/>
      <c r="N13" s="190"/>
      <c r="O13" s="191"/>
      <c r="P13" s="189"/>
      <c r="Q13" s="190"/>
      <c r="R13" s="190"/>
      <c r="S13" s="191"/>
    </row>
    <row r="14" spans="1:19" x14ac:dyDescent="0.25">
      <c r="A14" s="173"/>
      <c r="B14" s="123"/>
      <c r="C14" s="123"/>
      <c r="D14" s="173"/>
      <c r="E14" s="174"/>
      <c r="F14" s="174"/>
      <c r="G14" s="174"/>
      <c r="H14" s="180"/>
      <c r="I14" s="180"/>
      <c r="J14" s="33"/>
      <c r="M14" s="180" t="s">
        <v>387</v>
      </c>
      <c r="N14" s="186" t="s">
        <v>388</v>
      </c>
      <c r="O14" s="188"/>
      <c r="P14" s="185"/>
      <c r="Q14" s="175"/>
      <c r="R14" s="178"/>
      <c r="S14" s="172"/>
    </row>
    <row r="15" spans="1:19" x14ac:dyDescent="0.25">
      <c r="A15" s="172" t="s">
        <v>389</v>
      </c>
      <c r="B15" s="125" t="str">
        <f>'M1 MAQUETTE (ANNUEL)'!B15:B16</f>
        <v>Semestre 1</v>
      </c>
      <c r="C15" s="126"/>
      <c r="D15" s="172" t="s">
        <v>390</v>
      </c>
      <c r="E15" s="174">
        <f>'M1 MAQUETTE (ANNUEL)'!E15:F16</f>
        <v>0</v>
      </c>
      <c r="F15" s="174"/>
      <c r="G15" s="174"/>
      <c r="H15" s="181" t="str">
        <f>'Fiche Générale'!B5</f>
        <v>Seconde Chance</v>
      </c>
      <c r="I15" s="182"/>
      <c r="J15" s="34"/>
      <c r="M15" s="180"/>
      <c r="N15" s="192"/>
      <c r="O15" s="193"/>
      <c r="P15" s="185"/>
      <c r="Q15" s="176"/>
      <c r="R15" s="178"/>
      <c r="S15" s="179"/>
    </row>
    <row r="16" spans="1:19" x14ac:dyDescent="0.25">
      <c r="A16" s="173"/>
      <c r="B16" s="128"/>
      <c r="C16" s="129"/>
      <c r="D16" s="173"/>
      <c r="E16" s="174"/>
      <c r="F16" s="174"/>
      <c r="G16" s="174"/>
      <c r="H16" s="183"/>
      <c r="I16" s="184"/>
      <c r="J16" s="34"/>
      <c r="M16" s="180"/>
      <c r="N16" s="192"/>
      <c r="O16" s="193"/>
      <c r="P16" s="185"/>
      <c r="Q16" s="176"/>
      <c r="R16" s="178"/>
      <c r="S16" s="179"/>
    </row>
    <row r="17" spans="1:20" x14ac:dyDescent="0.25">
      <c r="L17" s="15"/>
      <c r="M17" s="180"/>
      <c r="N17" s="189"/>
      <c r="O17" s="191"/>
      <c r="P17" s="185"/>
      <c r="Q17" s="177"/>
      <c r="R17" s="178"/>
      <c r="S17" s="173"/>
    </row>
    <row r="18" spans="1:20" ht="59.45" customHeight="1" x14ac:dyDescent="0.25">
      <c r="A18" s="3" t="s">
        <v>391</v>
      </c>
      <c r="B18" s="35" t="s">
        <v>392</v>
      </c>
      <c r="C18" s="3" t="s">
        <v>5</v>
      </c>
      <c r="D18" s="3" t="s">
        <v>393</v>
      </c>
      <c r="E18" s="3" t="s">
        <v>394</v>
      </c>
      <c r="F18" s="3" t="s">
        <v>395</v>
      </c>
      <c r="G18" s="3" t="s">
        <v>396</v>
      </c>
      <c r="H18" s="3" t="s">
        <v>397</v>
      </c>
      <c r="I18" s="3" t="s">
        <v>398</v>
      </c>
      <c r="J18" s="3" t="s">
        <v>399</v>
      </c>
      <c r="K18" s="3" t="s">
        <v>400</v>
      </c>
      <c r="L18" s="3" t="s">
        <v>401</v>
      </c>
      <c r="M18" s="3" t="s">
        <v>402</v>
      </c>
      <c r="N18" s="3" t="s">
        <v>392</v>
      </c>
      <c r="O18" s="3" t="s">
        <v>403</v>
      </c>
      <c r="P18" s="3" t="s">
        <v>404</v>
      </c>
      <c r="Q18" s="3" t="s">
        <v>392</v>
      </c>
      <c r="R18" s="3" t="s">
        <v>403</v>
      </c>
      <c r="S18" s="4" t="s">
        <v>405</v>
      </c>
      <c r="T18" s="4" t="s">
        <v>406</v>
      </c>
    </row>
    <row r="19" spans="1:20" ht="30.6" customHeight="1" x14ac:dyDescent="0.25">
      <c r="A19" s="39" t="s">
        <v>287</v>
      </c>
      <c r="B19" s="7" t="s">
        <v>29</v>
      </c>
      <c r="C19" s="38">
        <f>'M1 MAQUETTE (ANNUEL)'!F19</f>
        <v>0</v>
      </c>
      <c r="D19" s="7"/>
      <c r="E19" s="7"/>
      <c r="F19" s="7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7"/>
      <c r="T19" s="1"/>
    </row>
    <row r="20" spans="1:20" ht="30.6" customHeight="1" x14ac:dyDescent="0.25">
      <c r="A20" s="39" t="s">
        <v>290</v>
      </c>
      <c r="B20" s="7" t="s">
        <v>12</v>
      </c>
      <c r="C20" s="38"/>
      <c r="D20" s="7"/>
      <c r="E20" s="7" t="s">
        <v>407</v>
      </c>
      <c r="F20" s="7" t="s">
        <v>407</v>
      </c>
      <c r="G20" s="36" t="s">
        <v>407</v>
      </c>
      <c r="H20" s="36" t="s">
        <v>407</v>
      </c>
      <c r="I20" s="36" t="s">
        <v>407</v>
      </c>
      <c r="J20" s="36">
        <v>7</v>
      </c>
      <c r="K20" s="36" t="s">
        <v>27</v>
      </c>
      <c r="L20" s="47">
        <v>0.5</v>
      </c>
      <c r="M20" s="36">
        <v>2</v>
      </c>
      <c r="N20" s="36" t="s">
        <v>10</v>
      </c>
      <c r="O20" s="36">
        <v>3</v>
      </c>
      <c r="P20" s="36" t="s">
        <v>408</v>
      </c>
      <c r="Q20" s="36"/>
      <c r="R20" s="36"/>
      <c r="S20" s="7" t="s">
        <v>409</v>
      </c>
      <c r="T20" s="49" t="s">
        <v>410</v>
      </c>
    </row>
    <row r="21" spans="1:20" ht="30.6" customHeight="1" x14ac:dyDescent="0.25">
      <c r="A21" s="39" t="s">
        <v>297</v>
      </c>
      <c r="B21" s="7" t="s">
        <v>12</v>
      </c>
      <c r="C21" s="38"/>
      <c r="D21" s="7"/>
      <c r="E21" s="7" t="s">
        <v>407</v>
      </c>
      <c r="F21" s="7" t="s">
        <v>407</v>
      </c>
      <c r="G21" s="36" t="s">
        <v>407</v>
      </c>
      <c r="H21" s="36" t="s">
        <v>407</v>
      </c>
      <c r="I21" s="36" t="s">
        <v>407</v>
      </c>
      <c r="J21" s="36">
        <v>7</v>
      </c>
      <c r="K21" s="36" t="s">
        <v>27</v>
      </c>
      <c r="L21" s="47">
        <v>0.5</v>
      </c>
      <c r="M21" s="36">
        <v>2</v>
      </c>
      <c r="N21" s="36" t="s">
        <v>10</v>
      </c>
      <c r="O21" s="36">
        <v>3</v>
      </c>
      <c r="P21" s="36" t="s">
        <v>408</v>
      </c>
      <c r="Q21" s="36"/>
      <c r="R21" s="36"/>
      <c r="S21" s="7" t="s">
        <v>409</v>
      </c>
      <c r="T21" s="49" t="s">
        <v>410</v>
      </c>
    </row>
    <row r="22" spans="1:20" ht="30.6" customHeight="1" x14ac:dyDescent="0.25">
      <c r="A22" s="39" t="s">
        <v>302</v>
      </c>
      <c r="B22" s="10" t="s">
        <v>12</v>
      </c>
      <c r="C22" s="38"/>
      <c r="D22" s="7"/>
      <c r="E22" s="7" t="s">
        <v>407</v>
      </c>
      <c r="F22" s="7" t="s">
        <v>407</v>
      </c>
      <c r="G22" s="36" t="s">
        <v>407</v>
      </c>
      <c r="H22" s="36" t="s">
        <v>407</v>
      </c>
      <c r="I22" s="36" t="s">
        <v>407</v>
      </c>
      <c r="J22" s="36">
        <v>7</v>
      </c>
      <c r="K22" s="36" t="s">
        <v>27</v>
      </c>
      <c r="L22" s="47">
        <v>0.5</v>
      </c>
      <c r="M22" s="36">
        <v>2</v>
      </c>
      <c r="N22" s="36" t="s">
        <v>10</v>
      </c>
      <c r="O22" s="36">
        <v>3</v>
      </c>
      <c r="P22" s="36" t="s">
        <v>408</v>
      </c>
      <c r="Q22" s="36"/>
      <c r="R22" s="36"/>
      <c r="S22" s="7" t="s">
        <v>409</v>
      </c>
      <c r="T22" s="49" t="s">
        <v>410</v>
      </c>
    </row>
    <row r="23" spans="1:20" ht="30.6" customHeight="1" x14ac:dyDescent="0.25">
      <c r="A23" s="39" t="s">
        <v>307</v>
      </c>
      <c r="B23" s="7" t="s">
        <v>12</v>
      </c>
      <c r="C23" s="38"/>
      <c r="D23" s="7"/>
      <c r="E23" s="7" t="s">
        <v>407</v>
      </c>
      <c r="F23" s="7" t="s">
        <v>407</v>
      </c>
      <c r="G23" s="36" t="s">
        <v>407</v>
      </c>
      <c r="H23" s="36" t="s">
        <v>407</v>
      </c>
      <c r="I23" s="36" t="s">
        <v>407</v>
      </c>
      <c r="J23" s="36">
        <v>7</v>
      </c>
      <c r="K23" s="36" t="s">
        <v>27</v>
      </c>
      <c r="L23" s="36"/>
      <c r="M23" s="36"/>
      <c r="N23" s="36" t="s">
        <v>10</v>
      </c>
      <c r="O23" s="36" t="s">
        <v>411</v>
      </c>
      <c r="P23" s="36" t="s">
        <v>408</v>
      </c>
      <c r="Q23" s="36"/>
      <c r="R23" s="36"/>
      <c r="S23" s="7" t="s">
        <v>409</v>
      </c>
      <c r="T23" s="46" t="s">
        <v>410</v>
      </c>
    </row>
    <row r="24" spans="1:20" ht="30.6" customHeight="1" x14ac:dyDescent="0.25">
      <c r="A24" s="39" t="s">
        <v>311</v>
      </c>
      <c r="B24" s="7" t="s">
        <v>12</v>
      </c>
      <c r="C24" s="38"/>
      <c r="D24" s="7"/>
      <c r="E24" s="7" t="s">
        <v>407</v>
      </c>
      <c r="F24" s="7" t="s">
        <v>407</v>
      </c>
      <c r="G24" s="36" t="s">
        <v>407</v>
      </c>
      <c r="H24" s="36" t="s">
        <v>407</v>
      </c>
      <c r="I24" s="36" t="s">
        <v>407</v>
      </c>
      <c r="J24" s="36">
        <v>7</v>
      </c>
      <c r="K24" s="36" t="s">
        <v>27</v>
      </c>
      <c r="L24" s="36"/>
      <c r="M24" s="36"/>
      <c r="N24" s="36" t="s">
        <v>10</v>
      </c>
      <c r="O24" s="36" t="s">
        <v>411</v>
      </c>
      <c r="P24" s="36" t="s">
        <v>408</v>
      </c>
      <c r="Q24" s="36"/>
      <c r="R24" s="36"/>
      <c r="S24" s="7" t="s">
        <v>409</v>
      </c>
      <c r="T24" s="46" t="s">
        <v>410</v>
      </c>
    </row>
    <row r="25" spans="1:20" ht="30.6" customHeight="1" x14ac:dyDescent="0.25">
      <c r="A25" s="39" t="s">
        <v>314</v>
      </c>
      <c r="B25" s="7" t="s">
        <v>29</v>
      </c>
      <c r="C25" s="38"/>
      <c r="D25" s="7"/>
      <c r="E25" s="7"/>
      <c r="F25" s="7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T25" s="49"/>
    </row>
    <row r="26" spans="1:20" ht="30.6" customHeight="1" x14ac:dyDescent="0.25">
      <c r="A26" s="39" t="s">
        <v>317</v>
      </c>
      <c r="B26" s="7" t="s">
        <v>12</v>
      </c>
      <c r="C26" s="38"/>
      <c r="D26" s="7"/>
      <c r="E26" s="7" t="s">
        <v>407</v>
      </c>
      <c r="F26" s="7" t="s">
        <v>407</v>
      </c>
      <c r="G26" s="36" t="s">
        <v>407</v>
      </c>
      <c r="H26" s="36" t="s">
        <v>407</v>
      </c>
      <c r="I26" s="36" t="s">
        <v>407</v>
      </c>
      <c r="J26" s="36">
        <v>7</v>
      </c>
      <c r="K26" s="36" t="s">
        <v>27</v>
      </c>
      <c r="L26" s="47">
        <v>0.5</v>
      </c>
      <c r="M26" s="36">
        <v>2</v>
      </c>
      <c r="N26" s="36" t="s">
        <v>10</v>
      </c>
      <c r="O26" s="36">
        <v>3</v>
      </c>
      <c r="P26" s="36" t="s">
        <v>408</v>
      </c>
      <c r="Q26" s="36"/>
      <c r="R26" s="36"/>
      <c r="S26" s="7" t="s">
        <v>409</v>
      </c>
      <c r="T26" s="49" t="s">
        <v>410</v>
      </c>
    </row>
    <row r="27" spans="1:20" ht="30.6" customHeight="1" x14ac:dyDescent="0.25">
      <c r="A27" s="39" t="s">
        <v>323</v>
      </c>
      <c r="B27" s="7" t="s">
        <v>12</v>
      </c>
      <c r="C27" s="38"/>
      <c r="D27" s="7"/>
      <c r="E27" s="7" t="s">
        <v>407</v>
      </c>
      <c r="F27" s="7" t="s">
        <v>407</v>
      </c>
      <c r="G27" s="36" t="s">
        <v>407</v>
      </c>
      <c r="H27" s="36" t="s">
        <v>407</v>
      </c>
      <c r="I27" s="36" t="s">
        <v>407</v>
      </c>
      <c r="J27" s="36">
        <v>7</v>
      </c>
      <c r="K27" s="36" t="s">
        <v>27</v>
      </c>
      <c r="L27" s="47">
        <v>0.5</v>
      </c>
      <c r="M27" s="36">
        <v>2</v>
      </c>
      <c r="N27" s="36" t="s">
        <v>10</v>
      </c>
      <c r="O27" s="36">
        <v>3</v>
      </c>
      <c r="P27" s="36" t="s">
        <v>408</v>
      </c>
      <c r="Q27" s="36"/>
      <c r="R27" s="36"/>
      <c r="S27" s="7" t="s">
        <v>409</v>
      </c>
      <c r="T27" s="49" t="s">
        <v>410</v>
      </c>
    </row>
    <row r="28" spans="1:20" ht="30.6" customHeight="1" x14ac:dyDescent="0.25">
      <c r="A28" s="39" t="s">
        <v>326</v>
      </c>
      <c r="B28" s="7" t="s">
        <v>12</v>
      </c>
      <c r="C28" s="38"/>
      <c r="D28" s="7"/>
      <c r="E28" s="7"/>
      <c r="F28" s="7"/>
      <c r="G28" s="36"/>
      <c r="H28" s="36"/>
      <c r="I28" s="36"/>
      <c r="J28" s="36"/>
      <c r="K28" s="36"/>
      <c r="L28" s="47"/>
      <c r="M28" s="36"/>
      <c r="N28" s="36"/>
      <c r="O28" s="36"/>
      <c r="P28" s="36"/>
      <c r="Q28" s="36"/>
      <c r="R28" s="36"/>
      <c r="S28" s="7"/>
      <c r="T28" s="49"/>
    </row>
    <row r="29" spans="1:20" ht="30.6" customHeight="1" x14ac:dyDescent="0.25">
      <c r="A29" s="39" t="s">
        <v>328</v>
      </c>
      <c r="B29" s="58"/>
      <c r="C29" s="38"/>
      <c r="D29" s="7"/>
      <c r="E29" s="7"/>
      <c r="F29" s="7"/>
      <c r="G29" s="36"/>
      <c r="H29" s="36"/>
      <c r="I29" s="36"/>
      <c r="J29" s="36"/>
      <c r="K29" s="36"/>
      <c r="L29" s="47"/>
      <c r="M29" s="36"/>
      <c r="N29" s="36"/>
      <c r="O29" s="36"/>
      <c r="P29" s="36"/>
      <c r="Q29" s="36"/>
      <c r="R29" s="36"/>
      <c r="S29" s="7"/>
      <c r="T29" s="49"/>
    </row>
    <row r="30" spans="1:20" ht="30.6" customHeight="1" x14ac:dyDescent="0.25">
      <c r="A30" s="39" t="s">
        <v>331</v>
      </c>
      <c r="B30" s="7" t="s">
        <v>12</v>
      </c>
      <c r="C30" s="38"/>
      <c r="D30" s="7"/>
      <c r="E30" s="7" t="s">
        <v>407</v>
      </c>
      <c r="F30" s="7" t="s">
        <v>407</v>
      </c>
      <c r="G30" s="36" t="s">
        <v>407</v>
      </c>
      <c r="H30" s="36" t="s">
        <v>407</v>
      </c>
      <c r="I30" s="36" t="s">
        <v>407</v>
      </c>
      <c r="J30" s="36">
        <v>7</v>
      </c>
      <c r="K30" s="36" t="s">
        <v>27</v>
      </c>
      <c r="L30" s="36"/>
      <c r="M30" s="36"/>
      <c r="N30" s="36" t="s">
        <v>10</v>
      </c>
      <c r="O30" s="36" t="s">
        <v>411</v>
      </c>
      <c r="P30" s="36" t="s">
        <v>408</v>
      </c>
      <c r="Q30" s="36"/>
      <c r="R30" s="36"/>
      <c r="S30" s="7" t="s">
        <v>409</v>
      </c>
      <c r="T30" s="46" t="s">
        <v>410</v>
      </c>
    </row>
    <row r="31" spans="1:20" ht="30.6" customHeight="1" x14ac:dyDescent="0.25">
      <c r="A31" s="39" t="s">
        <v>336</v>
      </c>
      <c r="B31" s="7" t="s">
        <v>12</v>
      </c>
      <c r="C31" s="38"/>
      <c r="D31" s="7"/>
      <c r="E31" s="7" t="s">
        <v>407</v>
      </c>
      <c r="F31" s="7" t="s">
        <v>407</v>
      </c>
      <c r="G31" s="36" t="s">
        <v>407</v>
      </c>
      <c r="H31" s="36" t="s">
        <v>407</v>
      </c>
      <c r="I31" s="36" t="s">
        <v>407</v>
      </c>
      <c r="J31" s="36">
        <v>7</v>
      </c>
      <c r="K31" s="36" t="s">
        <v>27</v>
      </c>
      <c r="L31" s="36"/>
      <c r="M31" s="36"/>
      <c r="N31" s="36" t="s">
        <v>10</v>
      </c>
      <c r="O31" s="36" t="s">
        <v>411</v>
      </c>
      <c r="P31" s="36" t="s">
        <v>408</v>
      </c>
      <c r="Q31" s="36"/>
      <c r="R31" s="36"/>
      <c r="S31" s="7" t="s">
        <v>409</v>
      </c>
      <c r="T31" s="46" t="s">
        <v>410</v>
      </c>
    </row>
    <row r="32" spans="1:20" ht="30.6" customHeight="1" x14ac:dyDescent="0.25">
      <c r="A32" s="39" t="s">
        <v>340</v>
      </c>
      <c r="B32" s="7" t="s">
        <v>12</v>
      </c>
      <c r="C32" s="38"/>
      <c r="D32" s="7"/>
      <c r="E32" s="7" t="s">
        <v>407</v>
      </c>
      <c r="F32" s="7" t="s">
        <v>407</v>
      </c>
      <c r="G32" s="36" t="s">
        <v>407</v>
      </c>
      <c r="H32" s="36" t="s">
        <v>407</v>
      </c>
      <c r="I32" s="36" t="s">
        <v>407</v>
      </c>
      <c r="J32" s="36">
        <v>7</v>
      </c>
      <c r="K32" s="36" t="s">
        <v>27</v>
      </c>
      <c r="L32" s="36"/>
      <c r="M32" s="36"/>
      <c r="N32" s="36" t="s">
        <v>10</v>
      </c>
      <c r="O32" s="36" t="s">
        <v>411</v>
      </c>
      <c r="P32" s="36" t="s">
        <v>408</v>
      </c>
      <c r="Q32" s="36"/>
      <c r="R32" s="36"/>
      <c r="S32" s="7" t="s">
        <v>409</v>
      </c>
      <c r="T32" s="46" t="s">
        <v>410</v>
      </c>
    </row>
    <row r="33" spans="1:20" ht="30.6" customHeight="1" x14ac:dyDescent="0.25">
      <c r="A33" s="39" t="s">
        <v>345</v>
      </c>
      <c r="B33" s="7" t="s">
        <v>12</v>
      </c>
      <c r="C33" s="38"/>
      <c r="D33" s="7"/>
      <c r="E33" s="7" t="s">
        <v>407</v>
      </c>
      <c r="F33" s="7" t="s">
        <v>407</v>
      </c>
      <c r="G33" s="36" t="s">
        <v>407</v>
      </c>
      <c r="H33" s="36" t="s">
        <v>407</v>
      </c>
      <c r="I33" s="36" t="s">
        <v>407</v>
      </c>
      <c r="J33" s="36">
        <v>7</v>
      </c>
      <c r="K33" s="36" t="s">
        <v>27</v>
      </c>
      <c r="L33" s="36"/>
      <c r="M33" s="36"/>
      <c r="N33" s="36" t="s">
        <v>10</v>
      </c>
      <c r="O33" s="36" t="s">
        <v>411</v>
      </c>
      <c r="P33" s="36" t="s">
        <v>408</v>
      </c>
      <c r="Q33" s="36"/>
      <c r="R33" s="36"/>
      <c r="S33" s="7" t="s">
        <v>409</v>
      </c>
      <c r="T33" s="46" t="s">
        <v>410</v>
      </c>
    </row>
    <row r="34" spans="1:20" ht="30.6" customHeight="1" x14ac:dyDescent="0.25">
      <c r="A34" s="39" t="s">
        <v>350</v>
      </c>
      <c r="B34" s="7" t="s">
        <v>12</v>
      </c>
      <c r="C34" s="38"/>
      <c r="D34" s="7"/>
      <c r="E34" s="7" t="s">
        <v>407</v>
      </c>
      <c r="F34" s="7" t="s">
        <v>407</v>
      </c>
      <c r="G34" s="36" t="s">
        <v>407</v>
      </c>
      <c r="H34" s="36" t="s">
        <v>407</v>
      </c>
      <c r="I34" s="36" t="s">
        <v>407</v>
      </c>
      <c r="J34" s="36">
        <v>7</v>
      </c>
      <c r="K34" s="36" t="s">
        <v>27</v>
      </c>
      <c r="L34" s="36"/>
      <c r="M34" s="36"/>
      <c r="N34" s="36" t="s">
        <v>10</v>
      </c>
      <c r="O34" s="36" t="s">
        <v>411</v>
      </c>
      <c r="P34" s="36" t="s">
        <v>408</v>
      </c>
      <c r="Q34" s="36"/>
      <c r="R34" s="36"/>
      <c r="S34" s="7" t="s">
        <v>409</v>
      </c>
      <c r="T34" s="46" t="s">
        <v>410</v>
      </c>
    </row>
    <row r="35" spans="1:20" ht="30.6" customHeight="1" x14ac:dyDescent="0.25">
      <c r="A35" s="39" t="s">
        <v>354</v>
      </c>
      <c r="B35" s="7" t="s">
        <v>12</v>
      </c>
      <c r="C35" s="38"/>
      <c r="D35" s="7"/>
      <c r="E35" s="7" t="s">
        <v>407</v>
      </c>
      <c r="F35" s="7" t="s">
        <v>407</v>
      </c>
      <c r="G35" s="36" t="s">
        <v>407</v>
      </c>
      <c r="H35" s="36" t="s">
        <v>407</v>
      </c>
      <c r="I35" s="36" t="s">
        <v>407</v>
      </c>
      <c r="J35" s="36">
        <v>7</v>
      </c>
      <c r="K35" s="36" t="s">
        <v>27</v>
      </c>
      <c r="L35" s="36"/>
      <c r="M35" s="36"/>
      <c r="N35" s="36" t="s">
        <v>10</v>
      </c>
      <c r="O35" s="36" t="s">
        <v>411</v>
      </c>
      <c r="P35" s="36" t="s">
        <v>408</v>
      </c>
      <c r="Q35" s="36"/>
      <c r="R35" s="36"/>
      <c r="S35" s="7" t="s">
        <v>409</v>
      </c>
      <c r="T35" s="46" t="s">
        <v>410</v>
      </c>
    </row>
    <row r="36" spans="1:20" ht="30.6" customHeight="1" x14ac:dyDescent="0.25">
      <c r="A36" s="39" t="s">
        <v>359</v>
      </c>
      <c r="B36" s="7" t="s">
        <v>12</v>
      </c>
      <c r="C36" s="38"/>
      <c r="D36" s="7"/>
      <c r="E36" s="7" t="s">
        <v>407</v>
      </c>
      <c r="F36" s="7" t="s">
        <v>407</v>
      </c>
      <c r="G36" s="36" t="s">
        <v>407</v>
      </c>
      <c r="H36" s="36" t="s">
        <v>407</v>
      </c>
      <c r="I36" s="36" t="s">
        <v>407</v>
      </c>
      <c r="J36" s="36">
        <v>7</v>
      </c>
      <c r="K36" s="36" t="s">
        <v>27</v>
      </c>
      <c r="L36" s="36"/>
      <c r="M36" s="36"/>
      <c r="N36" s="36" t="s">
        <v>10</v>
      </c>
      <c r="O36" s="36" t="s">
        <v>411</v>
      </c>
      <c r="P36" s="36" t="s">
        <v>408</v>
      </c>
      <c r="Q36" s="36"/>
      <c r="R36" s="36"/>
      <c r="S36" s="7" t="s">
        <v>409</v>
      </c>
      <c r="T36" s="46" t="s">
        <v>410</v>
      </c>
    </row>
    <row r="37" spans="1:20" ht="30.6" customHeight="1" x14ac:dyDescent="0.25">
      <c r="A37" s="39" t="s">
        <v>361</v>
      </c>
      <c r="B37" s="7" t="s">
        <v>29</v>
      </c>
      <c r="C37" s="38"/>
      <c r="D37" s="7"/>
      <c r="E37" s="7"/>
      <c r="F37" s="7"/>
      <c r="G37" s="36"/>
      <c r="H37" s="36"/>
      <c r="I37" s="36"/>
      <c r="J37" s="36"/>
      <c r="K37" s="36"/>
      <c r="L37" s="47"/>
      <c r="M37" s="36"/>
      <c r="N37" s="36"/>
      <c r="O37" s="36"/>
      <c r="P37" s="36"/>
      <c r="Q37" s="36"/>
      <c r="R37" s="36"/>
      <c r="S37" s="7"/>
      <c r="T37" s="49"/>
    </row>
    <row r="38" spans="1:20" ht="30.6" customHeight="1" x14ac:dyDescent="0.25">
      <c r="A38" s="39" t="s">
        <v>364</v>
      </c>
      <c r="B38" s="7" t="s">
        <v>12</v>
      </c>
      <c r="C38" s="38"/>
      <c r="D38" s="7"/>
      <c r="E38" s="7" t="s">
        <v>407</v>
      </c>
      <c r="F38" s="7" t="s">
        <v>407</v>
      </c>
      <c r="G38" s="36" t="s">
        <v>407</v>
      </c>
      <c r="H38" s="36" t="s">
        <v>407</v>
      </c>
      <c r="I38" s="36" t="s">
        <v>407</v>
      </c>
      <c r="J38" s="36">
        <v>7</v>
      </c>
      <c r="K38" s="36" t="s">
        <v>27</v>
      </c>
      <c r="L38" s="47">
        <v>0.5</v>
      </c>
      <c r="M38" s="36">
        <v>2</v>
      </c>
      <c r="N38" s="36" t="s">
        <v>10</v>
      </c>
      <c r="O38" s="36">
        <v>3</v>
      </c>
      <c r="P38" s="36" t="s">
        <v>408</v>
      </c>
      <c r="Q38" s="36"/>
      <c r="R38" s="36"/>
      <c r="S38" s="7" t="s">
        <v>409</v>
      </c>
      <c r="T38" s="49" t="s">
        <v>410</v>
      </c>
    </row>
    <row r="39" spans="1:20" ht="30.6" customHeight="1" x14ac:dyDescent="0.25">
      <c r="A39" s="39" t="s">
        <v>368</v>
      </c>
      <c r="B39" s="7" t="s">
        <v>12</v>
      </c>
      <c r="C39" s="38"/>
      <c r="D39" s="7"/>
      <c r="E39" s="7" t="s">
        <v>407</v>
      </c>
      <c r="F39" s="7" t="s">
        <v>407</v>
      </c>
      <c r="G39" s="36" t="s">
        <v>407</v>
      </c>
      <c r="H39" s="36" t="s">
        <v>407</v>
      </c>
      <c r="I39" s="36" t="s">
        <v>407</v>
      </c>
      <c r="J39" s="36">
        <v>7</v>
      </c>
      <c r="K39" s="36" t="s">
        <v>27</v>
      </c>
      <c r="L39" s="47">
        <v>0.5</v>
      </c>
      <c r="M39" s="36">
        <v>2</v>
      </c>
      <c r="N39" s="36" t="s">
        <v>10</v>
      </c>
      <c r="O39" s="36">
        <v>3</v>
      </c>
      <c r="P39" s="36" t="s">
        <v>408</v>
      </c>
      <c r="Q39" s="36"/>
      <c r="R39" s="36"/>
      <c r="S39" s="7" t="s">
        <v>409</v>
      </c>
      <c r="T39" s="49" t="s">
        <v>410</v>
      </c>
    </row>
    <row r="40" spans="1:20" ht="30.6" customHeight="1" x14ac:dyDescent="0.25">
      <c r="A40" s="39" t="s">
        <v>371</v>
      </c>
      <c r="B40" s="7" t="s">
        <v>12</v>
      </c>
      <c r="C40" s="38"/>
      <c r="D40" s="7"/>
      <c r="E40" s="7" t="s">
        <v>407</v>
      </c>
      <c r="F40" s="7" t="s">
        <v>407</v>
      </c>
      <c r="G40" s="36" t="s">
        <v>407</v>
      </c>
      <c r="H40" s="36" t="s">
        <v>407</v>
      </c>
      <c r="I40" s="36" t="s">
        <v>407</v>
      </c>
      <c r="J40" s="36">
        <v>7</v>
      </c>
      <c r="K40" s="36" t="s">
        <v>18</v>
      </c>
      <c r="L40" s="36"/>
      <c r="M40" s="36"/>
      <c r="N40" s="36" t="s">
        <v>34</v>
      </c>
      <c r="O40" s="36" t="s">
        <v>412</v>
      </c>
      <c r="P40" s="36" t="s">
        <v>18</v>
      </c>
      <c r="Q40" s="36"/>
      <c r="R40" s="36"/>
      <c r="S40" s="11"/>
      <c r="T40" t="s">
        <v>413</v>
      </c>
    </row>
    <row r="41" spans="1:20" ht="30.6" customHeight="1" x14ac:dyDescent="0.25">
      <c r="A41" s="39" t="s">
        <v>375</v>
      </c>
      <c r="B41" s="7" t="s">
        <v>12</v>
      </c>
      <c r="C41" s="38"/>
      <c r="D41" s="7"/>
      <c r="E41" s="7" t="s">
        <v>407</v>
      </c>
      <c r="F41" s="7" t="s">
        <v>407</v>
      </c>
      <c r="G41" s="36" t="s">
        <v>407</v>
      </c>
      <c r="H41" s="36" t="s">
        <v>407</v>
      </c>
      <c r="I41" s="36" t="s">
        <v>407</v>
      </c>
      <c r="J41" s="36">
        <v>7</v>
      </c>
      <c r="K41" s="36" t="s">
        <v>18</v>
      </c>
      <c r="L41" s="36"/>
      <c r="M41" s="36"/>
      <c r="N41" s="36" t="s">
        <v>19</v>
      </c>
      <c r="O41" s="36" t="s">
        <v>412</v>
      </c>
      <c r="P41" s="36" t="s">
        <v>18</v>
      </c>
      <c r="Q41" s="36"/>
      <c r="R41" s="36"/>
      <c r="S41" s="11"/>
      <c r="T41" s="48" t="s">
        <v>410</v>
      </c>
    </row>
    <row r="42" spans="1:20" ht="30.6" customHeight="1" x14ac:dyDescent="0.25">
      <c r="A42" s="39"/>
      <c r="B42" s="39"/>
      <c r="C42" s="38"/>
      <c r="D42" s="7"/>
      <c r="E42" s="7"/>
      <c r="F42" s="7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7"/>
      <c r="T42" s="49"/>
    </row>
    <row r="43" spans="1:20" ht="30.6" customHeight="1" x14ac:dyDescent="0.25">
      <c r="A43" s="39"/>
      <c r="B43" s="39"/>
      <c r="C43" s="38"/>
      <c r="D43" s="7"/>
      <c r="E43" s="7"/>
      <c r="F43" s="7"/>
      <c r="G43" s="36"/>
      <c r="H43" s="36"/>
      <c r="I43" s="36"/>
      <c r="J43" s="36"/>
      <c r="K43" s="36"/>
      <c r="L43" s="47"/>
      <c r="M43" s="36"/>
      <c r="N43" s="36"/>
      <c r="O43" s="36"/>
      <c r="P43" s="36"/>
      <c r="Q43" s="36"/>
      <c r="R43" s="36"/>
      <c r="S43" s="7"/>
      <c r="T43" s="49"/>
    </row>
    <row r="44" spans="1:20" ht="30.6" customHeight="1" x14ac:dyDescent="0.25">
      <c r="A44" s="39"/>
      <c r="B44" s="39"/>
      <c r="C44" s="38"/>
      <c r="D44" s="7"/>
      <c r="E44" s="7"/>
      <c r="F44" s="7"/>
      <c r="G44" s="36"/>
      <c r="H44" s="36"/>
      <c r="I44" s="36"/>
      <c r="J44" s="36"/>
      <c r="K44" s="36"/>
      <c r="L44" s="47"/>
      <c r="M44" s="36"/>
      <c r="N44" s="36"/>
      <c r="O44" s="36"/>
      <c r="P44" s="36"/>
      <c r="Q44" s="36"/>
      <c r="R44" s="36"/>
      <c r="S44" s="7"/>
      <c r="T44" s="49"/>
    </row>
    <row r="45" spans="1:20" ht="30.6" customHeight="1" x14ac:dyDescent="0.25">
      <c r="A45" s="39"/>
      <c r="B45" s="39"/>
      <c r="C45" s="38">
        <f>'M1 MAQUETTE (ANNUEL)'!F40</f>
        <v>0</v>
      </c>
      <c r="D45" s="7"/>
      <c r="E45" s="7"/>
      <c r="F45" s="7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7"/>
      <c r="T45" s="1"/>
    </row>
    <row r="46" spans="1:20" ht="30.6" customHeight="1" x14ac:dyDescent="0.25">
      <c r="A46" s="39"/>
      <c r="B46" s="39"/>
      <c r="C46" s="38">
        <f>'M1 MAQUETTE (ANNUEL)'!F41</f>
        <v>0</v>
      </c>
      <c r="D46" s="7"/>
      <c r="E46" s="7"/>
      <c r="F46" s="7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7"/>
      <c r="T46" s="1"/>
    </row>
    <row r="47" spans="1:20" ht="30.6" customHeight="1" x14ac:dyDescent="0.25">
      <c r="A47" s="39"/>
      <c r="B47" s="39"/>
      <c r="C47" s="38">
        <f>'M1 MAQUETTE (ANNUEL)'!F42</f>
        <v>0</v>
      </c>
      <c r="D47" s="7"/>
      <c r="E47" s="7"/>
      <c r="F47" s="7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7"/>
      <c r="T47" s="1"/>
    </row>
    <row r="48" spans="1:20" ht="30.6" customHeight="1" x14ac:dyDescent="0.25">
      <c r="A48" s="39"/>
      <c r="B48" s="39"/>
      <c r="C48" s="38">
        <f>'M1 MAQUETTE (ANNUEL)'!F44</f>
        <v>0</v>
      </c>
      <c r="D48" s="7"/>
      <c r="E48" s="7"/>
      <c r="F48" s="7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7"/>
      <c r="T48" s="1"/>
    </row>
    <row r="49" spans="1:20" ht="30.6" customHeight="1" x14ac:dyDescent="0.25">
      <c r="A49" s="39"/>
      <c r="B49" s="39"/>
      <c r="C49" s="38">
        <f>'M1 MAQUETTE (ANNUEL)'!F45</f>
        <v>0</v>
      </c>
      <c r="D49" s="7"/>
      <c r="E49" s="7"/>
      <c r="F49" s="7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7"/>
      <c r="T49" s="1"/>
    </row>
    <row r="50" spans="1:20" ht="30.6" customHeight="1" x14ac:dyDescent="0.25">
      <c r="A50" s="39"/>
      <c r="B50" s="39"/>
      <c r="C50" s="38">
        <f>'M1 MAQUETTE (ANNUEL)'!F46</f>
        <v>0</v>
      </c>
      <c r="D50" s="7"/>
      <c r="E50" s="7"/>
      <c r="F50" s="7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7"/>
      <c r="T50" s="1"/>
    </row>
    <row r="51" spans="1:20" ht="30.6" customHeight="1" x14ac:dyDescent="0.25">
      <c r="A51" s="39"/>
      <c r="B51" s="39"/>
      <c r="C51" s="38">
        <f>'M1 MAQUETTE (ANNUEL)'!F47</f>
        <v>0</v>
      </c>
      <c r="D51" s="7"/>
      <c r="E51" s="7"/>
      <c r="F51" s="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7"/>
      <c r="T51" s="1"/>
    </row>
    <row r="52" spans="1:20" ht="30.6" customHeight="1" x14ac:dyDescent="0.25">
      <c r="A52" s="39"/>
      <c r="B52" s="39"/>
      <c r="C52" s="38">
        <f>'M1 MAQUETTE (ANNUEL)'!F48</f>
        <v>0</v>
      </c>
      <c r="D52" s="7"/>
      <c r="E52" s="7"/>
      <c r="F52" s="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7"/>
      <c r="T52" s="1"/>
    </row>
    <row r="53" spans="1:20" ht="30.6" customHeight="1" x14ac:dyDescent="0.25">
      <c r="A53" s="39"/>
      <c r="B53" s="39"/>
      <c r="C53" s="38">
        <f>'M1 MAQUETTE (ANNUEL)'!F49</f>
        <v>0</v>
      </c>
      <c r="D53" s="7"/>
      <c r="E53" s="7"/>
      <c r="F53" s="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7"/>
      <c r="T53" s="1"/>
    </row>
    <row r="54" spans="1:20" ht="30.6" customHeight="1" x14ac:dyDescent="0.25">
      <c r="A54" s="39"/>
      <c r="B54" s="39"/>
      <c r="C54" s="38">
        <f>'M1 MAQUETTE (ANNUEL)'!F50</f>
        <v>0</v>
      </c>
      <c r="D54" s="7"/>
      <c r="E54" s="7"/>
      <c r="F54" s="7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7"/>
      <c r="T54" s="1"/>
    </row>
    <row r="55" spans="1:20" ht="30.6" customHeight="1" x14ac:dyDescent="0.25">
      <c r="A55" s="39"/>
      <c r="B55" s="39"/>
      <c r="C55" s="38">
        <f>'M1 MAQUETTE (ANNUEL)'!F51</f>
        <v>0</v>
      </c>
      <c r="D55" s="7"/>
      <c r="E55" s="7"/>
      <c r="F55" s="7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7"/>
      <c r="T55" s="1"/>
    </row>
    <row r="56" spans="1:20" ht="30.6" customHeight="1" x14ac:dyDescent="0.25">
      <c r="A56" s="39"/>
      <c r="B56" s="39"/>
      <c r="C56" s="38">
        <f>'M1 MAQUETTE (ANNUEL)'!F52</f>
        <v>0</v>
      </c>
      <c r="D56" s="7"/>
      <c r="E56" s="7"/>
      <c r="F56" s="7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7"/>
      <c r="T56" s="1"/>
    </row>
    <row r="57" spans="1:20" ht="30.6" customHeight="1" x14ac:dyDescent="0.25">
      <c r="A57" s="39"/>
      <c r="B57" s="39"/>
      <c r="C57" s="38">
        <f>'M1 MAQUETTE (ANNUEL)'!F53</f>
        <v>0</v>
      </c>
      <c r="D57" s="7"/>
      <c r="E57" s="7"/>
      <c r="F57" s="7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7"/>
      <c r="T57" s="1"/>
    </row>
    <row r="58" spans="1:20" ht="30.6" customHeight="1" x14ac:dyDescent="0.25">
      <c r="A58" s="39"/>
      <c r="B58" s="39"/>
      <c r="C58" s="38">
        <f>'M1 MAQUETTE (ANNUEL)'!F54</f>
        <v>0</v>
      </c>
      <c r="D58" s="7"/>
      <c r="E58" s="7"/>
      <c r="F58" s="7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7"/>
      <c r="T58" s="1"/>
    </row>
    <row r="59" spans="1:20" ht="30.6" customHeight="1" x14ac:dyDescent="0.25">
      <c r="A59" s="39"/>
      <c r="B59" s="39"/>
      <c r="C59" s="38">
        <f>'M1 MAQUETTE (ANNUEL)'!F55</f>
        <v>0</v>
      </c>
      <c r="D59" s="7"/>
      <c r="E59" s="7"/>
      <c r="F59" s="7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7"/>
      <c r="T59" s="1"/>
    </row>
    <row r="60" spans="1:20" ht="30.6" customHeight="1" x14ac:dyDescent="0.25">
      <c r="A60" s="39"/>
      <c r="B60" s="39"/>
      <c r="C60" s="38">
        <f>'M1 MAQUETTE (ANNUEL)'!F56</f>
        <v>0</v>
      </c>
      <c r="D60" s="7"/>
      <c r="E60" s="7"/>
      <c r="F60" s="7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7"/>
      <c r="T60" s="1"/>
    </row>
    <row r="61" spans="1:20" ht="30.6" customHeight="1" x14ac:dyDescent="0.25">
      <c r="A61" s="39"/>
      <c r="B61" s="39"/>
      <c r="C61" s="38">
        <f>'M1 MAQUETTE (ANNUEL)'!F57</f>
        <v>0</v>
      </c>
      <c r="D61" s="7"/>
      <c r="E61" s="7"/>
      <c r="F61" s="7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7"/>
      <c r="T61" s="1"/>
    </row>
    <row r="62" spans="1:20" ht="30.6" customHeight="1" x14ac:dyDescent="0.25">
      <c r="A62" s="39"/>
      <c r="B62" s="39"/>
      <c r="C62" s="38">
        <f>'M1 MAQUETTE (ANNUEL)'!F58</f>
        <v>0</v>
      </c>
      <c r="D62" s="7"/>
      <c r="E62" s="7"/>
      <c r="F62" s="7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7"/>
      <c r="T62" s="1"/>
    </row>
    <row r="63" spans="1:20" ht="30.6" customHeight="1" x14ac:dyDescent="0.25">
      <c r="A63" s="39"/>
      <c r="B63" s="39"/>
      <c r="C63" s="38">
        <f>'M1 MAQUETTE (ANNUEL)'!F59</f>
        <v>0</v>
      </c>
      <c r="D63" s="7"/>
      <c r="E63" s="7"/>
      <c r="F63" s="7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7"/>
      <c r="T63" s="1"/>
    </row>
    <row r="64" spans="1:20" ht="30.6" customHeight="1" x14ac:dyDescent="0.25">
      <c r="A64" s="39"/>
      <c r="B64" s="39"/>
      <c r="C64" s="38">
        <f>'M1 MAQUETTE (ANNUEL)'!F60</f>
        <v>0</v>
      </c>
      <c r="D64" s="7"/>
      <c r="E64" s="7"/>
      <c r="F64" s="7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7"/>
      <c r="T64" s="1"/>
    </row>
    <row r="65" spans="1:20" ht="30.6" customHeight="1" x14ac:dyDescent="0.25">
      <c r="A65" s="39"/>
      <c r="B65" s="39"/>
      <c r="C65" s="38">
        <f>'M1 MAQUETTE (ANNUEL)'!F61</f>
        <v>0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7"/>
      <c r="T65" s="1"/>
    </row>
    <row r="66" spans="1:20" ht="30.6" customHeight="1" x14ac:dyDescent="0.25">
      <c r="A66" s="39"/>
      <c r="B66" s="39"/>
      <c r="C66" s="38">
        <f>'M1 MAQUETTE (ANNUEL)'!F62</f>
        <v>0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7"/>
      <c r="T66" s="1"/>
    </row>
    <row r="67" spans="1:20" ht="30.6" customHeight="1" x14ac:dyDescent="0.25">
      <c r="A67" s="39"/>
      <c r="B67" s="39"/>
      <c r="C67" s="38">
        <f>'M1 MAQUETTE (ANNUEL)'!F63</f>
        <v>0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7"/>
      <c r="T67" s="1"/>
    </row>
    <row r="68" spans="1:20" ht="30.6" customHeight="1" x14ac:dyDescent="0.25">
      <c r="A68" s="39"/>
      <c r="B68" s="39"/>
      <c r="C68" s="38">
        <f>'M1 MAQUETTE (ANNUEL)'!F64</f>
        <v>0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7"/>
      <c r="T68" s="1"/>
    </row>
    <row r="69" spans="1:20" ht="30.6" customHeight="1" x14ac:dyDescent="0.25">
      <c r="A69" s="39"/>
      <c r="B69" s="39"/>
      <c r="C69" s="38">
        <f>'M1 MAQUETTE (ANNUEL)'!F65</f>
        <v>0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7"/>
      <c r="T69" s="1"/>
    </row>
    <row r="70" spans="1:20" ht="30.6" customHeight="1" x14ac:dyDescent="0.25">
      <c r="A70" s="39"/>
      <c r="B70" s="39"/>
      <c r="C70" s="38">
        <f>'M1 MAQUETTE (ANNUEL)'!F66</f>
        <v>0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7"/>
      <c r="T70" s="1"/>
    </row>
    <row r="71" spans="1:20" ht="30.6" customHeight="1" x14ac:dyDescent="0.25">
      <c r="A71" s="39"/>
      <c r="B71" s="39"/>
      <c r="C71" s="38">
        <f>'M1 MAQUETTE (ANNUEL)'!F67</f>
        <v>0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7"/>
      <c r="T71" s="1"/>
    </row>
    <row r="72" spans="1:20" ht="30.6" customHeight="1" x14ac:dyDescent="0.25">
      <c r="A72" s="39"/>
      <c r="B72" s="39"/>
      <c r="C72" s="38">
        <f>'M1 MAQUETTE (ANNUEL)'!F68</f>
        <v>0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7"/>
      <c r="T72" s="1"/>
    </row>
    <row r="73" spans="1:20" ht="30.6" customHeight="1" x14ac:dyDescent="0.25">
      <c r="A73" s="39"/>
      <c r="B73" s="39"/>
      <c r="C73" s="38">
        <f>'M1 MAQUETTE (ANNUEL)'!F69</f>
        <v>0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7"/>
      <c r="T73" s="1"/>
    </row>
    <row r="74" spans="1:20" ht="30.6" customHeight="1" x14ac:dyDescent="0.25">
      <c r="A74" s="39"/>
      <c r="B74" s="39"/>
      <c r="C74" s="38">
        <f>'M1 MAQUETTE (ANNUEL)'!F70</f>
        <v>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7"/>
      <c r="T74" s="1"/>
    </row>
    <row r="75" spans="1:20" ht="30.6" customHeight="1" x14ac:dyDescent="0.25">
      <c r="A75" s="39"/>
      <c r="B75" s="39"/>
      <c r="C75" s="38">
        <f>'M1 MAQUETTE (ANNUEL)'!F71</f>
        <v>0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7"/>
      <c r="T75" s="1"/>
    </row>
    <row r="76" spans="1:20" ht="30.6" customHeight="1" x14ac:dyDescent="0.25">
      <c r="A76" s="39"/>
      <c r="B76" s="39"/>
      <c r="C76" s="38">
        <f>'M1 MAQUETTE (ANNUEL)'!F72</f>
        <v>0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7"/>
      <c r="T76" s="1"/>
    </row>
    <row r="77" spans="1:20" ht="30.6" customHeight="1" x14ac:dyDescent="0.25">
      <c r="A77" s="39"/>
      <c r="B77" s="39"/>
      <c r="C77" s="38">
        <f>'M1 MAQUETTE (ANNUEL)'!F73</f>
        <v>0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7"/>
      <c r="T77" s="1"/>
    </row>
    <row r="78" spans="1:20" ht="30.6" customHeight="1" x14ac:dyDescent="0.25">
      <c r="A78" s="39"/>
      <c r="B78" s="39"/>
      <c r="C78" s="38">
        <f>'M1 MAQUETTE (ANNUEL)'!F74</f>
        <v>0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7"/>
      <c r="T78" s="1"/>
    </row>
    <row r="79" spans="1:20" ht="30.6" customHeight="1" x14ac:dyDescent="0.25">
      <c r="A79" s="39"/>
      <c r="B79" s="39"/>
      <c r="C79" s="38">
        <f>'M1 MAQUETTE (ANNUEL)'!F75</f>
        <v>0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7"/>
      <c r="T79" s="1"/>
    </row>
    <row r="80" spans="1:20" ht="30.6" customHeight="1" x14ac:dyDescent="0.25">
      <c r="A80" s="39"/>
      <c r="B80" s="39"/>
      <c r="C80" s="38">
        <f>'M1 MAQUETTE (ANNUEL)'!F76</f>
        <v>0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7"/>
      <c r="T80" s="1"/>
    </row>
    <row r="81" spans="1:20" ht="30.6" customHeight="1" x14ac:dyDescent="0.25">
      <c r="A81" s="39"/>
      <c r="B81" s="39"/>
      <c r="C81" s="38">
        <f>'M1 MAQUETTE (ANNUEL)'!F77</f>
        <v>0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7"/>
      <c r="T81" s="1"/>
    </row>
    <row r="82" spans="1:20" ht="30.6" customHeight="1" x14ac:dyDescent="0.25">
      <c r="A82" s="39"/>
      <c r="B82" s="39"/>
      <c r="C82" s="38">
        <f>'M1 MAQUETTE (ANNUEL)'!F78</f>
        <v>0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7"/>
      <c r="T82" s="1"/>
    </row>
    <row r="83" spans="1:20" ht="30.6" customHeight="1" x14ac:dyDescent="0.25">
      <c r="A83" s="39"/>
      <c r="B83" s="39"/>
      <c r="C83" s="38">
        <f>'M1 MAQUETTE (ANNUEL)'!F79</f>
        <v>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7"/>
      <c r="T83" s="1"/>
    </row>
    <row r="84" spans="1:20" ht="30.6" customHeight="1" x14ac:dyDescent="0.25">
      <c r="A84" s="39"/>
      <c r="B84" s="39"/>
      <c r="C84" s="38">
        <f>'M1 MAQUETTE (ANNUEL)'!F80</f>
        <v>0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7"/>
      <c r="T84" s="1"/>
    </row>
    <row r="85" spans="1:20" ht="30.6" customHeight="1" x14ac:dyDescent="0.25">
      <c r="A85" s="39"/>
      <c r="B85" s="39"/>
      <c r="C85" s="38">
        <f>'M1 MAQUETTE (ANNUEL)'!F81</f>
        <v>0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7"/>
      <c r="T85" s="1"/>
    </row>
    <row r="86" spans="1:20" ht="30.6" customHeight="1" x14ac:dyDescent="0.25">
      <c r="A86" s="39"/>
      <c r="B86" s="39"/>
      <c r="C86" s="38">
        <f>'M1 MAQUETTE (ANNUEL)'!F82</f>
        <v>0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7"/>
      <c r="T86" s="1"/>
    </row>
    <row r="87" spans="1:20" ht="30.6" customHeight="1" x14ac:dyDescent="0.25">
      <c r="A87" s="39"/>
      <c r="B87" s="39"/>
      <c r="C87" s="38">
        <f>'M1 MAQUETTE (ANNUEL)'!F83</f>
        <v>0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7"/>
      <c r="T87" s="1"/>
    </row>
    <row r="88" spans="1:20" ht="30.6" customHeight="1" x14ac:dyDescent="0.25">
      <c r="A88" s="39"/>
      <c r="B88" s="39"/>
      <c r="C88" s="38">
        <f>'M1 MAQUETTE (ANNUEL)'!F84</f>
        <v>0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7"/>
      <c r="T88" s="1"/>
    </row>
    <row r="89" spans="1:20" ht="30.6" customHeight="1" x14ac:dyDescent="0.25">
      <c r="A89" s="39"/>
      <c r="B89" s="39"/>
      <c r="C89" s="38">
        <f>'M1 MAQUETTE (ANNUEL)'!F85</f>
        <v>0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7"/>
      <c r="T89" s="1"/>
    </row>
    <row r="90" spans="1:20" ht="30.6" customHeight="1" x14ac:dyDescent="0.25">
      <c r="A90" s="39"/>
      <c r="B90" s="39"/>
      <c r="C90" s="38">
        <f>'M1 MAQUETTE (ANNUEL)'!F86</f>
        <v>0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7"/>
      <c r="T90" s="1"/>
    </row>
    <row r="91" spans="1:20" ht="30.6" customHeight="1" x14ac:dyDescent="0.25">
      <c r="A91" s="39"/>
      <c r="B91" s="39"/>
      <c r="C91" s="38">
        <f>'M1 MAQUETTE (ANNUEL)'!F87</f>
        <v>0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7"/>
      <c r="T91" s="1"/>
    </row>
    <row r="92" spans="1:20" ht="30.6" customHeight="1" x14ac:dyDescent="0.25">
      <c r="A92" s="39"/>
      <c r="B92" s="39"/>
      <c r="C92" s="38">
        <f>'M1 MAQUETTE (ANNUEL)'!F88</f>
        <v>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7"/>
      <c r="T92" s="1"/>
    </row>
    <row r="93" spans="1:20" ht="30.6" customHeight="1" x14ac:dyDescent="0.25">
      <c r="A93" s="39"/>
      <c r="B93" s="39"/>
      <c r="C93" s="38">
        <f>'M1 MAQUETTE (ANNUEL)'!F89</f>
        <v>0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7"/>
      <c r="T93" s="1"/>
    </row>
    <row r="94" spans="1:20" ht="30.6" customHeight="1" x14ac:dyDescent="0.25">
      <c r="A94" s="39"/>
      <c r="B94" s="39"/>
      <c r="C94" s="38">
        <f>'M1 MAQUETTE (ANNUEL)'!F90</f>
        <v>0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7"/>
      <c r="T94" s="1"/>
    </row>
    <row r="95" spans="1:20" ht="30.6" customHeight="1" x14ac:dyDescent="0.25">
      <c r="A95" s="39"/>
      <c r="B95" s="39"/>
      <c r="C95" s="38">
        <f>'M1 MAQUETTE (ANNUEL)'!F91</f>
        <v>0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7"/>
      <c r="T95" s="1"/>
    </row>
    <row r="96" spans="1:20" ht="30.6" customHeight="1" x14ac:dyDescent="0.25">
      <c r="A96" s="39"/>
      <c r="B96" s="39"/>
      <c r="C96" s="38">
        <f>'M1 MAQUETTE (ANNUEL)'!F92</f>
        <v>0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7"/>
      <c r="T96" s="1"/>
    </row>
    <row r="97" spans="1:20" ht="30.6" customHeight="1" x14ac:dyDescent="0.25">
      <c r="A97" s="39"/>
      <c r="B97" s="39"/>
      <c r="C97" s="38">
        <f>'M1 MAQUETTE (ANNUEL)'!F93</f>
        <v>0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7"/>
      <c r="T97" s="1"/>
    </row>
    <row r="98" spans="1:20" ht="30.6" customHeight="1" x14ac:dyDescent="0.25">
      <c r="A98" s="39"/>
      <c r="B98" s="39"/>
      <c r="C98" s="38">
        <f>'M1 MAQUETTE (ANNUEL)'!F94</f>
        <v>0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7"/>
      <c r="T98" s="1"/>
    </row>
    <row r="99" spans="1:20" ht="30.6" customHeight="1" x14ac:dyDescent="0.25">
      <c r="A99" s="39"/>
      <c r="B99" s="39"/>
      <c r="C99" s="38">
        <f>'M1 MAQUETTE (ANNUEL)'!F95</f>
        <v>0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7"/>
      <c r="T99" s="1"/>
    </row>
    <row r="100" spans="1:20" ht="30.6" customHeight="1" x14ac:dyDescent="0.25">
      <c r="A100" s="39"/>
      <c r="B100" s="39"/>
      <c r="C100" s="38">
        <f>'M1 MAQUETTE (ANNUEL)'!F96</f>
        <v>0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7"/>
      <c r="T100" s="1"/>
    </row>
    <row r="101" spans="1:20" ht="30.6" customHeight="1" x14ac:dyDescent="0.25">
      <c r="A101" s="39"/>
      <c r="B101" s="39"/>
      <c r="C101" s="38">
        <f>'M1 MAQUETTE (ANNUEL)'!F97</f>
        <v>0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7"/>
      <c r="T101" s="1"/>
    </row>
    <row r="102" spans="1:20" ht="30.6" customHeight="1" x14ac:dyDescent="0.25">
      <c r="A102" s="39"/>
      <c r="B102" s="39"/>
      <c r="C102" s="38">
        <f>'M1 MAQUETTE (ANNUEL)'!F98</f>
        <v>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7"/>
      <c r="T102" s="1"/>
    </row>
    <row r="103" spans="1:20" ht="30.6" customHeight="1" x14ac:dyDescent="0.25">
      <c r="A103" s="39"/>
      <c r="B103" s="39"/>
      <c r="C103" s="38">
        <f>'M1 MAQUETTE (ANNUEL)'!F99</f>
        <v>0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7"/>
      <c r="T103" s="1"/>
    </row>
    <row r="104" spans="1:20" ht="30.6" customHeight="1" x14ac:dyDescent="0.25">
      <c r="A104" s="39"/>
      <c r="B104" s="39"/>
      <c r="C104" s="38">
        <f>'M1 MAQUETTE (ANNUEL)'!F100</f>
        <v>0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7"/>
      <c r="T104" s="1"/>
    </row>
    <row r="105" spans="1:20" ht="30.6" customHeight="1" x14ac:dyDescent="0.25">
      <c r="A105" s="39"/>
      <c r="B105" s="39"/>
      <c r="C105" s="38">
        <f>'M1 MAQUETTE (ANNUEL)'!F101</f>
        <v>0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7"/>
      <c r="T105" s="1"/>
    </row>
    <row r="106" spans="1:20" ht="30.6" customHeight="1" x14ac:dyDescent="0.25">
      <c r="A106" s="39"/>
      <c r="B106" s="39"/>
      <c r="C106" s="38">
        <f>'M1 MAQUETTE (ANNUEL)'!F102</f>
        <v>0</v>
      </c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7"/>
      <c r="T106" s="1"/>
    </row>
    <row r="107" spans="1:20" ht="30.6" customHeight="1" x14ac:dyDescent="0.25">
      <c r="A107" s="39"/>
      <c r="B107" s="39"/>
      <c r="C107" s="38">
        <f>'M1 MAQUETTE (ANNUEL)'!F103</f>
        <v>0</v>
      </c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7"/>
      <c r="T107" s="1"/>
    </row>
    <row r="108" spans="1:20" ht="30.6" customHeight="1" x14ac:dyDescent="0.25">
      <c r="A108" s="39"/>
      <c r="B108" s="39"/>
      <c r="C108" s="38">
        <f>'M1 MAQUETTE (ANNUEL)'!F104</f>
        <v>0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7"/>
      <c r="T108" s="1"/>
    </row>
    <row r="109" spans="1:20" ht="30.6" customHeight="1" x14ac:dyDescent="0.25">
      <c r="A109" s="39"/>
      <c r="B109" s="39"/>
      <c r="C109" s="38">
        <f>'M1 MAQUETTE (ANNUEL)'!F105</f>
        <v>0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7"/>
      <c r="T109" s="1"/>
    </row>
    <row r="110" spans="1:20" ht="30.6" customHeight="1" x14ac:dyDescent="0.25">
      <c r="A110" s="39"/>
      <c r="B110" s="39"/>
      <c r="C110" s="38">
        <f>'M1 MAQUETTE (ANNUEL)'!F106</f>
        <v>0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7"/>
      <c r="T110" s="1"/>
    </row>
    <row r="111" spans="1:20" ht="30.6" customHeight="1" x14ac:dyDescent="0.25">
      <c r="A111" s="39"/>
      <c r="B111" s="39"/>
      <c r="C111" s="38">
        <f>'M1 MAQUETTE (ANNUEL)'!F107</f>
        <v>0</v>
      </c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7"/>
      <c r="T111" s="1"/>
    </row>
    <row r="112" spans="1:20" ht="30.6" customHeight="1" x14ac:dyDescent="0.25">
      <c r="A112" s="39"/>
      <c r="B112" s="39"/>
      <c r="C112" s="38">
        <f>'M1 MAQUETTE (ANNUEL)'!F108</f>
        <v>0</v>
      </c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7"/>
      <c r="T112" s="1"/>
    </row>
    <row r="113" spans="1:20" ht="30.6" customHeight="1" x14ac:dyDescent="0.25">
      <c r="A113" s="39"/>
      <c r="B113" s="39"/>
      <c r="C113" s="38">
        <f>'M1 MAQUETTE (ANNUEL)'!F109</f>
        <v>0</v>
      </c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7"/>
      <c r="T113" s="1"/>
    </row>
    <row r="114" spans="1:20" ht="30.6" customHeight="1" x14ac:dyDescent="0.25">
      <c r="A114" s="39"/>
      <c r="B114" s="39"/>
      <c r="C114" s="38">
        <f>'M1 MAQUETTE (ANNUEL)'!F110</f>
        <v>0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7"/>
      <c r="T114" s="1"/>
    </row>
    <row r="115" spans="1:20" ht="30.6" customHeight="1" x14ac:dyDescent="0.25">
      <c r="A115" s="39"/>
      <c r="B115" s="39"/>
      <c r="C115" s="38">
        <f>'M1 MAQUETTE (ANNUEL)'!F111</f>
        <v>0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7"/>
      <c r="T115" s="1"/>
    </row>
    <row r="116" spans="1:20" ht="30.6" customHeight="1" x14ac:dyDescent="0.25">
      <c r="A116" s="39"/>
      <c r="B116" s="39"/>
      <c r="C116" s="38">
        <f>'M1 MAQUETTE (ANNUEL)'!F112</f>
        <v>0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7"/>
      <c r="T116" s="1"/>
    </row>
    <row r="117" spans="1:20" ht="30.6" customHeight="1" x14ac:dyDescent="0.25">
      <c r="A117" s="39"/>
      <c r="B117" s="39"/>
      <c r="C117" s="38">
        <f>'M1 MAQUETTE (ANNUEL)'!F113</f>
        <v>0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7"/>
      <c r="T117" s="1"/>
    </row>
    <row r="118" spans="1:20" ht="30.6" customHeight="1" x14ac:dyDescent="0.25">
      <c r="A118" s="39"/>
      <c r="B118" s="39"/>
      <c r="C118" s="38">
        <f>'M1 MAQUETTE (ANNUEL)'!F114</f>
        <v>0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7"/>
      <c r="T118" s="1"/>
    </row>
    <row r="119" spans="1:20" ht="30.6" customHeight="1" x14ac:dyDescent="0.25">
      <c r="A119" s="39"/>
      <c r="B119" s="39"/>
      <c r="C119" s="38">
        <f>'M1 MAQUETTE (ANNUEL)'!F115</f>
        <v>0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7"/>
      <c r="T119" s="1"/>
    </row>
    <row r="120" spans="1:20" ht="30.6" customHeight="1" x14ac:dyDescent="0.25">
      <c r="A120" s="39"/>
      <c r="B120" s="39"/>
      <c r="C120" s="38">
        <f>'M1 MAQUETTE (ANNUEL)'!F116</f>
        <v>0</v>
      </c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7"/>
      <c r="T120" s="1"/>
    </row>
    <row r="121" spans="1:20" ht="30.6" customHeight="1" x14ac:dyDescent="0.25">
      <c r="A121" s="39"/>
      <c r="B121" s="39"/>
      <c r="C121" s="38">
        <f>'M1 MAQUETTE (ANNUEL)'!F117</f>
        <v>0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7"/>
      <c r="T121" s="1"/>
    </row>
    <row r="122" spans="1:20" ht="30.6" customHeight="1" x14ac:dyDescent="0.25">
      <c r="A122" s="39"/>
      <c r="B122" s="39"/>
      <c r="C122" s="38">
        <f>'M1 MAQUETTE (ANNUEL)'!F118</f>
        <v>0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7"/>
      <c r="T122" s="1"/>
    </row>
    <row r="123" spans="1:20" ht="30.6" customHeight="1" x14ac:dyDescent="0.25">
      <c r="A123" s="39"/>
      <c r="B123" s="39"/>
      <c r="C123" s="38">
        <f>'M1 MAQUETTE (ANNUEL)'!F119</f>
        <v>0</v>
      </c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7"/>
      <c r="T123" s="1"/>
    </row>
    <row r="124" spans="1:20" ht="30.6" customHeight="1" x14ac:dyDescent="0.25">
      <c r="A124" s="39"/>
      <c r="B124" s="39"/>
      <c r="C124" s="38">
        <f>'M1 MAQUETTE (ANNUEL)'!F120</f>
        <v>0</v>
      </c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7"/>
      <c r="T124" s="1"/>
    </row>
    <row r="125" spans="1:20" ht="30.6" customHeight="1" x14ac:dyDescent="0.25">
      <c r="A125" s="39"/>
      <c r="B125" s="39"/>
      <c r="C125" s="38">
        <f>'M1 MAQUETTE (ANNUEL)'!F121</f>
        <v>0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7"/>
      <c r="T125" s="1"/>
    </row>
    <row r="126" spans="1:20" ht="30.6" customHeight="1" x14ac:dyDescent="0.25">
      <c r="A126" s="39"/>
      <c r="B126" s="39"/>
      <c r="C126" s="38">
        <f>'M1 MAQUETTE (ANNUEL)'!F122</f>
        <v>0</v>
      </c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7"/>
      <c r="T126" s="1"/>
    </row>
    <row r="127" spans="1:20" ht="30.6" customHeight="1" x14ac:dyDescent="0.25">
      <c r="A127" s="39"/>
      <c r="B127" s="39"/>
      <c r="C127" s="38">
        <f>'M1 MAQUETTE (ANNUEL)'!F123</f>
        <v>0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7"/>
      <c r="T127" s="1"/>
    </row>
    <row r="128" spans="1:20" ht="30.6" customHeight="1" x14ac:dyDescent="0.25">
      <c r="A128" s="39"/>
      <c r="B128" s="39"/>
      <c r="C128" s="38">
        <f>'M1 MAQUETTE (ANNUEL)'!F124</f>
        <v>0</v>
      </c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7"/>
      <c r="T128" s="1"/>
    </row>
    <row r="129" spans="1:20" ht="30.6" customHeight="1" x14ac:dyDescent="0.25">
      <c r="A129" s="39"/>
      <c r="B129" s="39"/>
      <c r="C129" s="38">
        <f>'M1 MAQUETTE (ANNUEL)'!F125</f>
        <v>0</v>
      </c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7"/>
      <c r="T129" s="1"/>
    </row>
    <row r="130" spans="1:20" ht="30.6" customHeight="1" x14ac:dyDescent="0.25">
      <c r="A130" s="39"/>
      <c r="B130" s="39"/>
      <c r="C130" s="38">
        <f>'M1 MAQUETTE (ANNUEL)'!F126</f>
        <v>0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7"/>
      <c r="T130" s="1"/>
    </row>
    <row r="131" spans="1:20" ht="30.6" customHeight="1" x14ac:dyDescent="0.25">
      <c r="A131" s="39"/>
      <c r="B131" s="39"/>
      <c r="C131" s="38">
        <f>'M1 MAQUETTE (ANNUEL)'!F127</f>
        <v>0</v>
      </c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7"/>
      <c r="T131" s="1"/>
    </row>
    <row r="132" spans="1:20" ht="30.6" customHeight="1" x14ac:dyDescent="0.25">
      <c r="A132" s="39"/>
      <c r="B132" s="39"/>
      <c r="C132" s="38">
        <f>'M1 MAQUETTE (ANNUEL)'!F128</f>
        <v>0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7"/>
      <c r="T132" s="1"/>
    </row>
    <row r="133" spans="1:20" ht="30.6" customHeight="1" x14ac:dyDescent="0.25">
      <c r="A133" s="39"/>
      <c r="B133" s="39"/>
      <c r="C133" s="38">
        <f>'M1 MAQUETTE (ANNUEL)'!F129</f>
        <v>0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7"/>
      <c r="T133" s="1"/>
    </row>
    <row r="134" spans="1:20" ht="30.6" customHeight="1" x14ac:dyDescent="0.25">
      <c r="A134" s="39"/>
      <c r="B134" s="39"/>
      <c r="C134" s="38">
        <f>'M1 MAQUETTE (ANNUEL)'!F130</f>
        <v>0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7"/>
      <c r="T134" s="1"/>
    </row>
    <row r="135" spans="1:20" ht="30.6" customHeight="1" x14ac:dyDescent="0.25">
      <c r="A135" s="39"/>
      <c r="B135" s="39"/>
      <c r="C135" s="38">
        <f>'M1 MAQUETTE (ANNUEL)'!F131</f>
        <v>0</v>
      </c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7"/>
      <c r="T135" s="1"/>
    </row>
    <row r="136" spans="1:20" ht="30.6" customHeight="1" x14ac:dyDescent="0.25">
      <c r="A136" s="39"/>
      <c r="B136" s="39"/>
      <c r="C136" s="38">
        <f>'M1 MAQUETTE (ANNUEL)'!F132</f>
        <v>0</v>
      </c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7"/>
      <c r="T136" s="1"/>
    </row>
    <row r="137" spans="1:20" ht="30.6" customHeight="1" x14ac:dyDescent="0.25">
      <c r="A137" s="39"/>
      <c r="B137" s="39"/>
      <c r="C137" s="38">
        <f>'M1 MAQUETTE (ANNUEL)'!F133</f>
        <v>0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7"/>
      <c r="T137" s="1"/>
    </row>
    <row r="138" spans="1:20" ht="30.6" customHeight="1" x14ac:dyDescent="0.25">
      <c r="A138" s="39"/>
      <c r="B138" s="39"/>
      <c r="C138" s="38">
        <f>'M1 MAQUETTE (ANNUEL)'!F134</f>
        <v>0</v>
      </c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7"/>
      <c r="T138" s="1"/>
    </row>
    <row r="139" spans="1:20" ht="30.6" customHeight="1" x14ac:dyDescent="0.25">
      <c r="A139" s="39"/>
      <c r="B139" s="39"/>
      <c r="C139" s="38">
        <f>'M1 MAQUETTE (ANNUEL)'!F135</f>
        <v>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7"/>
      <c r="T139" s="1"/>
    </row>
    <row r="140" spans="1:20" ht="30.6" customHeight="1" x14ac:dyDescent="0.25">
      <c r="A140" s="39"/>
      <c r="B140" s="39"/>
      <c r="C140" s="38">
        <f>'M1 MAQUETTE (ANNUEL)'!F136</f>
        <v>0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7"/>
      <c r="T140" s="1"/>
    </row>
    <row r="141" spans="1:20" ht="30.6" customHeight="1" x14ac:dyDescent="0.25">
      <c r="A141" s="39"/>
      <c r="B141" s="39"/>
      <c r="C141" s="38">
        <f>'M1 MAQUETTE (ANNUEL)'!F137</f>
        <v>0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7"/>
      <c r="T141" s="1"/>
    </row>
    <row r="142" spans="1:20" ht="30.6" customHeight="1" x14ac:dyDescent="0.25">
      <c r="A142" s="39"/>
      <c r="B142" s="39"/>
      <c r="C142" s="38">
        <f>'M1 MAQUETTE (ANNUEL)'!F138</f>
        <v>0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7"/>
      <c r="T142" s="1"/>
    </row>
    <row r="143" spans="1:20" ht="30.6" customHeight="1" x14ac:dyDescent="0.25">
      <c r="A143" s="39"/>
      <c r="B143" s="39"/>
      <c r="C143" s="38">
        <f>'M1 MAQUETTE (ANNUEL)'!F139</f>
        <v>0</v>
      </c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7"/>
      <c r="T143" s="1"/>
    </row>
    <row r="144" spans="1:20" ht="30.6" customHeight="1" x14ac:dyDescent="0.25">
      <c r="A144" s="39"/>
      <c r="B144" s="39"/>
      <c r="C144" s="38">
        <f>'M1 MAQUETTE (ANNUEL)'!F140</f>
        <v>0</v>
      </c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7"/>
      <c r="T144" s="1"/>
    </row>
    <row r="145" spans="1:20" ht="30.6" customHeight="1" x14ac:dyDescent="0.25">
      <c r="A145" s="39"/>
      <c r="B145" s="39"/>
      <c r="C145" s="38">
        <f>'M1 MAQUETTE (ANNUEL)'!F141</f>
        <v>0</v>
      </c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7"/>
      <c r="T145" s="1"/>
    </row>
    <row r="146" spans="1:20" ht="30.6" customHeight="1" x14ac:dyDescent="0.25">
      <c r="A146" s="39"/>
      <c r="B146" s="39"/>
      <c r="C146" s="38">
        <f>'M1 MAQUETTE (ANNUEL)'!F142</f>
        <v>0</v>
      </c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7"/>
      <c r="T146" s="1"/>
    </row>
    <row r="147" spans="1:20" ht="30.6" customHeight="1" x14ac:dyDescent="0.25">
      <c r="A147" s="39"/>
      <c r="B147" s="39"/>
      <c r="C147" s="38">
        <f>'M1 MAQUETTE (ANNUEL)'!F143</f>
        <v>0</v>
      </c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7"/>
      <c r="T147" s="1"/>
    </row>
    <row r="148" spans="1:20" ht="30.6" customHeight="1" x14ac:dyDescent="0.25">
      <c r="A148" s="39"/>
      <c r="B148" s="39"/>
      <c r="C148" s="38">
        <f>'M1 MAQUETTE (ANNUEL)'!F144</f>
        <v>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7"/>
      <c r="T148" s="1"/>
    </row>
    <row r="149" spans="1:20" ht="30.6" customHeight="1" x14ac:dyDescent="0.25">
      <c r="A149" s="39"/>
      <c r="B149" s="39"/>
      <c r="C149" s="38">
        <f>'M1 MAQUETTE (ANNUEL)'!F145</f>
        <v>0</v>
      </c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7"/>
      <c r="T149" s="1"/>
    </row>
    <row r="150" spans="1:20" ht="30.6" customHeight="1" x14ac:dyDescent="0.25">
      <c r="A150" s="39"/>
      <c r="B150" s="39"/>
      <c r="C150" s="38">
        <f>'M1 MAQUETTE (ANNUEL)'!F146</f>
        <v>0</v>
      </c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7"/>
      <c r="T150" s="1"/>
    </row>
    <row r="151" spans="1:20" ht="30.6" customHeight="1" x14ac:dyDescent="0.25">
      <c r="A151" s="39"/>
      <c r="B151" s="39"/>
      <c r="C151" s="38">
        <f>'M1 MAQUETTE (ANNUEL)'!F147</f>
        <v>0</v>
      </c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7"/>
      <c r="T151" s="1"/>
    </row>
    <row r="152" spans="1:20" ht="30.6" customHeight="1" x14ac:dyDescent="0.25">
      <c r="A152" s="39"/>
      <c r="B152" s="39"/>
      <c r="C152" s="38">
        <f>'M1 MAQUETTE (ANNUEL)'!F148</f>
        <v>0</v>
      </c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7"/>
      <c r="T152" s="1"/>
    </row>
    <row r="153" spans="1:20" ht="30.6" customHeight="1" x14ac:dyDescent="0.25">
      <c r="A153" s="39"/>
      <c r="B153" s="39"/>
      <c r="C153" s="38">
        <f>'M1 MAQUETTE (ANNUEL)'!F149</f>
        <v>0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7"/>
      <c r="T153" s="1"/>
    </row>
    <row r="154" spans="1:20" ht="30.6" customHeight="1" x14ac:dyDescent="0.25">
      <c r="A154" s="39"/>
      <c r="B154" s="39"/>
      <c r="C154" s="38">
        <f>'M1 MAQUETTE (ANNUEL)'!F150</f>
        <v>0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7"/>
      <c r="T154" s="1"/>
    </row>
    <row r="155" spans="1:20" ht="30.6" customHeight="1" x14ac:dyDescent="0.25">
      <c r="A155" s="39"/>
      <c r="B155" s="39"/>
      <c r="C155" s="38">
        <f>'M1 MAQUETTE (ANNUEL)'!F151</f>
        <v>0</v>
      </c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7"/>
      <c r="T155" s="1"/>
    </row>
    <row r="156" spans="1:20" ht="30.6" customHeight="1" x14ac:dyDescent="0.25">
      <c r="A156" s="39"/>
      <c r="B156" s="39"/>
      <c r="C156" s="38">
        <f>'M1 MAQUETTE (ANNUEL)'!F152</f>
        <v>0</v>
      </c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7"/>
      <c r="T156" s="1"/>
    </row>
    <row r="157" spans="1:20" ht="30.6" customHeight="1" x14ac:dyDescent="0.25">
      <c r="A157" s="39">
        <f>'M1 MAQUETTE (ANNUEL)'!B153</f>
        <v>0</v>
      </c>
      <c r="B157" s="39">
        <f>'M1 MAQUETTE (ANNUEL)'!C153</f>
        <v>0</v>
      </c>
      <c r="C157" s="38">
        <f>'M1 MAQUETTE (ANNUEL)'!F153</f>
        <v>0</v>
      </c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7"/>
      <c r="T157" s="1"/>
    </row>
    <row r="158" spans="1:20" ht="30.6" customHeight="1" x14ac:dyDescent="0.25">
      <c r="A158" s="39">
        <f>'M1 MAQUETTE (ANNUEL)'!B154</f>
        <v>0</v>
      </c>
      <c r="B158" s="39">
        <f>'M1 MAQUETTE (ANNUEL)'!C154</f>
        <v>0</v>
      </c>
      <c r="C158" s="38">
        <f>'M1 MAQUETTE (ANNUEL)'!F154</f>
        <v>0</v>
      </c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7"/>
      <c r="T158" s="1"/>
    </row>
    <row r="159" spans="1:20" ht="30.6" customHeight="1" x14ac:dyDescent="0.25">
      <c r="A159" s="39">
        <f>'M1 MAQUETTE (ANNUEL)'!B155</f>
        <v>0</v>
      </c>
      <c r="B159" s="39">
        <f>'M1 MAQUETTE (ANNUEL)'!C155</f>
        <v>0</v>
      </c>
      <c r="C159" s="38">
        <f>'M1 MAQUETTE (ANNUEL)'!F155</f>
        <v>0</v>
      </c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7"/>
      <c r="T159" s="1"/>
    </row>
    <row r="160" spans="1:20" ht="30.6" customHeight="1" x14ac:dyDescent="0.25">
      <c r="A160" s="39">
        <f>'M1 MAQUETTE (ANNUEL)'!B156</f>
        <v>0</v>
      </c>
      <c r="B160" s="39">
        <f>'M1 MAQUETTE (ANNUEL)'!C156</f>
        <v>0</v>
      </c>
      <c r="C160" s="38">
        <f>'M1 MAQUETTE (ANNUEL)'!F156</f>
        <v>0</v>
      </c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7"/>
      <c r="T160" s="1"/>
    </row>
    <row r="161" spans="1:20" ht="30.6" customHeight="1" x14ac:dyDescent="0.25">
      <c r="A161" s="39">
        <f>'M1 MAQUETTE (ANNUEL)'!B157</f>
        <v>0</v>
      </c>
      <c r="B161" s="39">
        <f>'M1 MAQUETTE (ANNUEL)'!C157</f>
        <v>0</v>
      </c>
      <c r="C161" s="38">
        <f>'M1 MAQUETTE (ANNUEL)'!F157</f>
        <v>0</v>
      </c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7"/>
      <c r="T161" s="1"/>
    </row>
    <row r="162" spans="1:20" ht="30.6" customHeight="1" x14ac:dyDescent="0.25">
      <c r="A162" s="39">
        <f>'M1 MAQUETTE (ANNUEL)'!B158</f>
        <v>0</v>
      </c>
      <c r="B162" s="39">
        <f>'M1 MAQUETTE (ANNUEL)'!C158</f>
        <v>0</v>
      </c>
      <c r="C162" s="38">
        <f>'M1 MAQUETTE (ANNUEL)'!F158</f>
        <v>0</v>
      </c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7"/>
      <c r="T162" s="1"/>
    </row>
    <row r="163" spans="1:20" ht="30.6" customHeight="1" x14ac:dyDescent="0.25">
      <c r="A163" s="39">
        <f>'M1 MAQUETTE (ANNUEL)'!B159</f>
        <v>0</v>
      </c>
      <c r="B163" s="39">
        <f>'M1 MAQUETTE (ANNUEL)'!C159</f>
        <v>0</v>
      </c>
      <c r="C163" s="38">
        <f>'M1 MAQUETTE (ANNUEL)'!F159</f>
        <v>0</v>
      </c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7"/>
      <c r="T163" s="1"/>
    </row>
    <row r="164" spans="1:20" ht="30.6" customHeight="1" x14ac:dyDescent="0.25">
      <c r="A164" s="39">
        <f>'M1 MAQUETTE (ANNUEL)'!B160</f>
        <v>0</v>
      </c>
      <c r="B164" s="39">
        <f>'M1 MAQUETTE (ANNUEL)'!C160</f>
        <v>0</v>
      </c>
      <c r="C164" s="38">
        <f>'M1 MAQUETTE (ANNUEL)'!F160</f>
        <v>0</v>
      </c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7"/>
      <c r="T164" s="1"/>
    </row>
    <row r="165" spans="1:20" ht="30.6" customHeight="1" x14ac:dyDescent="0.25">
      <c r="A165" s="39">
        <f>'M1 MAQUETTE (ANNUEL)'!B161</f>
        <v>0</v>
      </c>
      <c r="B165" s="39">
        <f>'M1 MAQUETTE (ANNUEL)'!C161</f>
        <v>0</v>
      </c>
      <c r="C165" s="38">
        <f>'M1 MAQUETTE (ANNUEL)'!F161</f>
        <v>0</v>
      </c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7"/>
      <c r="T165" s="1"/>
    </row>
    <row r="166" spans="1:20" ht="30.6" customHeight="1" x14ac:dyDescent="0.25">
      <c r="A166" s="39">
        <f>'M1 MAQUETTE (ANNUEL)'!B162</f>
        <v>0</v>
      </c>
      <c r="B166" s="39">
        <f>'M1 MAQUETTE (ANNUEL)'!C162</f>
        <v>0</v>
      </c>
      <c r="C166" s="38">
        <f>'M1 MAQUETTE (ANNUEL)'!F162</f>
        <v>0</v>
      </c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7"/>
      <c r="T166" s="1"/>
    </row>
    <row r="167" spans="1:20" ht="30.6" customHeight="1" x14ac:dyDescent="0.25">
      <c r="A167" s="39">
        <f>'M1 MAQUETTE (ANNUEL)'!B163</f>
        <v>0</v>
      </c>
      <c r="B167" s="39">
        <f>'M1 MAQUETTE (ANNUEL)'!C163</f>
        <v>0</v>
      </c>
      <c r="C167" s="38">
        <f>'M1 MAQUETTE (ANNUEL)'!F163</f>
        <v>0</v>
      </c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7"/>
      <c r="T167" s="1"/>
    </row>
    <row r="168" spans="1:20" ht="30.6" customHeight="1" x14ac:dyDescent="0.25">
      <c r="A168" s="39">
        <f>'M1 MAQUETTE (ANNUEL)'!B164</f>
        <v>0</v>
      </c>
      <c r="B168" s="39">
        <f>'M1 MAQUETTE (ANNUEL)'!C164</f>
        <v>0</v>
      </c>
      <c r="C168" s="38">
        <f>'M1 MAQUETTE (ANNUEL)'!F164</f>
        <v>0</v>
      </c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7"/>
      <c r="T168" s="1"/>
    </row>
    <row r="169" spans="1:20" ht="30.6" customHeight="1" x14ac:dyDescent="0.25">
      <c r="A169" s="39">
        <f>'M1 MAQUETTE (ANNUEL)'!B165</f>
        <v>0</v>
      </c>
      <c r="B169" s="39">
        <f>'M1 MAQUETTE (ANNUEL)'!C165</f>
        <v>0</v>
      </c>
      <c r="C169" s="38">
        <f>'M1 MAQUETTE (ANNUEL)'!F165</f>
        <v>0</v>
      </c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7"/>
      <c r="T169" s="1"/>
    </row>
    <row r="170" spans="1:20" ht="30.6" customHeight="1" x14ac:dyDescent="0.25">
      <c r="A170" s="39">
        <f>'M1 MAQUETTE (ANNUEL)'!B166</f>
        <v>0</v>
      </c>
      <c r="B170" s="39">
        <f>'M1 MAQUETTE (ANNUEL)'!C166</f>
        <v>0</v>
      </c>
      <c r="C170" s="38">
        <f>'M1 MAQUETTE (ANNUEL)'!F166</f>
        <v>0</v>
      </c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7"/>
      <c r="T170" s="1"/>
    </row>
    <row r="171" spans="1:20" ht="30.6" customHeight="1" x14ac:dyDescent="0.25">
      <c r="A171" s="39">
        <f>'M1 MAQUETTE (ANNUEL)'!B167</f>
        <v>0</v>
      </c>
      <c r="B171" s="39">
        <f>'M1 MAQUETTE (ANNUEL)'!C167</f>
        <v>0</v>
      </c>
      <c r="C171" s="38">
        <f>'M1 MAQUETTE (ANNUEL)'!F167</f>
        <v>0</v>
      </c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7"/>
      <c r="T171" s="1"/>
    </row>
    <row r="172" spans="1:20" ht="30.6" customHeight="1" x14ac:dyDescent="0.25">
      <c r="A172" s="39">
        <f>'M1 MAQUETTE (ANNUEL)'!B168</f>
        <v>0</v>
      </c>
      <c r="B172" s="39">
        <f>'M1 MAQUETTE (ANNUEL)'!C168</f>
        <v>0</v>
      </c>
      <c r="C172" s="38">
        <f>'M1 MAQUETTE (ANNUEL)'!F168</f>
        <v>0</v>
      </c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7"/>
      <c r="T172" s="1"/>
    </row>
    <row r="173" spans="1:20" ht="30.6" customHeight="1" x14ac:dyDescent="0.25">
      <c r="A173" s="39">
        <f>'M1 MAQUETTE (ANNUEL)'!B169</f>
        <v>0</v>
      </c>
      <c r="B173" s="39">
        <f>'M1 MAQUETTE (ANNUEL)'!C169</f>
        <v>0</v>
      </c>
      <c r="C173" s="38">
        <f>'M1 MAQUETTE (ANNUEL)'!F169</f>
        <v>0</v>
      </c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7"/>
      <c r="T173" s="1"/>
    </row>
    <row r="174" spans="1:20" ht="30.6" customHeight="1" x14ac:dyDescent="0.25">
      <c r="A174" s="39">
        <f>'M1 MAQUETTE (ANNUEL)'!B170</f>
        <v>0</v>
      </c>
      <c r="B174" s="39">
        <f>'M1 MAQUETTE (ANNUEL)'!C170</f>
        <v>0</v>
      </c>
      <c r="C174" s="38">
        <f>'M1 MAQUETTE (ANNUEL)'!F170</f>
        <v>0</v>
      </c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7"/>
      <c r="T174" s="1"/>
    </row>
    <row r="175" spans="1:20" ht="30.6" customHeight="1" x14ac:dyDescent="0.25">
      <c r="A175" s="39">
        <f>'M1 MAQUETTE (ANNUEL)'!B171</f>
        <v>0</v>
      </c>
      <c r="B175" s="39">
        <f>'M1 MAQUETTE (ANNUEL)'!C171</f>
        <v>0</v>
      </c>
      <c r="C175" s="38">
        <f>'M1 MAQUETTE (ANNUEL)'!F171</f>
        <v>0</v>
      </c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7"/>
      <c r="T175" s="1"/>
    </row>
    <row r="176" spans="1:20" ht="30.6" customHeight="1" x14ac:dyDescent="0.25">
      <c r="A176" s="39">
        <f>'M1 MAQUETTE (ANNUEL)'!B172</f>
        <v>0</v>
      </c>
      <c r="B176" s="39">
        <f>'M1 MAQUETTE (ANNUEL)'!C172</f>
        <v>0</v>
      </c>
      <c r="C176" s="38">
        <f>'M1 MAQUETTE (ANNUEL)'!F172</f>
        <v>0</v>
      </c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7"/>
      <c r="T176" s="1"/>
    </row>
    <row r="177" spans="1:20" ht="30.6" customHeight="1" x14ac:dyDescent="0.25">
      <c r="A177" s="39">
        <f>'M1 MAQUETTE (ANNUEL)'!B173</f>
        <v>0</v>
      </c>
      <c r="B177" s="39">
        <f>'M1 MAQUETTE (ANNUEL)'!C173</f>
        <v>0</v>
      </c>
      <c r="C177" s="38">
        <f>'M1 MAQUETTE (ANNUEL)'!F173</f>
        <v>0</v>
      </c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7"/>
      <c r="T177" s="1"/>
    </row>
    <row r="178" spans="1:20" ht="30.6" customHeight="1" x14ac:dyDescent="0.25">
      <c r="A178" s="39">
        <f>'M1 MAQUETTE (ANNUEL)'!B174</f>
        <v>0</v>
      </c>
      <c r="B178" s="39">
        <f>'M1 MAQUETTE (ANNUEL)'!C174</f>
        <v>0</v>
      </c>
      <c r="C178" s="38">
        <f>'M1 MAQUETTE (ANNUEL)'!F174</f>
        <v>0</v>
      </c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7"/>
      <c r="T178" s="1"/>
    </row>
    <row r="179" spans="1:20" ht="30.6" customHeight="1" x14ac:dyDescent="0.25">
      <c r="A179" s="39">
        <f>'M1 MAQUETTE (ANNUEL)'!B175</f>
        <v>0</v>
      </c>
      <c r="B179" s="39">
        <f>'M1 MAQUETTE (ANNUEL)'!C175</f>
        <v>0</v>
      </c>
      <c r="C179" s="38">
        <f>'M1 MAQUETTE (ANNUEL)'!F175</f>
        <v>0</v>
      </c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7"/>
      <c r="T179" s="1"/>
    </row>
    <row r="180" spans="1:20" ht="30.6" customHeight="1" x14ac:dyDescent="0.25">
      <c r="A180" s="39">
        <f>'M1 MAQUETTE (ANNUEL)'!B176</f>
        <v>0</v>
      </c>
      <c r="B180" s="39">
        <f>'M1 MAQUETTE (ANNUEL)'!C176</f>
        <v>0</v>
      </c>
      <c r="C180" s="38">
        <f>'M1 MAQUETTE (ANNUEL)'!F176</f>
        <v>0</v>
      </c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7"/>
      <c r="T180" s="1"/>
    </row>
    <row r="181" spans="1:20" ht="30.6" customHeight="1" x14ac:dyDescent="0.25">
      <c r="A181" s="39">
        <f>'M1 MAQUETTE (ANNUEL)'!B177</f>
        <v>0</v>
      </c>
      <c r="B181" s="39">
        <f>'M1 MAQUETTE (ANNUEL)'!C177</f>
        <v>0</v>
      </c>
      <c r="C181" s="38">
        <f>'M1 MAQUETTE (ANNUEL)'!F177</f>
        <v>0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7"/>
      <c r="T181" s="1"/>
    </row>
    <row r="182" spans="1:20" ht="30.6" customHeight="1" x14ac:dyDescent="0.25">
      <c r="A182" s="39">
        <f>'M1 MAQUETTE (ANNUEL)'!B178</f>
        <v>0</v>
      </c>
      <c r="B182" s="39">
        <f>'M1 MAQUETTE (ANNUEL)'!C178</f>
        <v>0</v>
      </c>
      <c r="C182" s="38">
        <f>'M1 MAQUETTE (ANNUEL)'!F178</f>
        <v>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7"/>
      <c r="T182" s="1"/>
    </row>
    <row r="183" spans="1:20" ht="30.6" customHeight="1" x14ac:dyDescent="0.25">
      <c r="A183" s="39">
        <f>'M1 MAQUETTE (ANNUEL)'!B179</f>
        <v>0</v>
      </c>
      <c r="B183" s="39">
        <f>'M1 MAQUETTE (ANNUEL)'!C179</f>
        <v>0</v>
      </c>
      <c r="C183" s="38">
        <f>'M1 MAQUETTE (ANNUEL)'!F179</f>
        <v>0</v>
      </c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7"/>
      <c r="T183" s="1"/>
    </row>
    <row r="184" spans="1:20" ht="30.6" customHeight="1" x14ac:dyDescent="0.25">
      <c r="A184" s="39">
        <f>'M1 MAQUETTE (ANNUEL)'!B180</f>
        <v>0</v>
      </c>
      <c r="B184" s="39">
        <f>'M1 MAQUETTE (ANNUEL)'!C180</f>
        <v>0</v>
      </c>
      <c r="C184" s="38">
        <f>'M1 MAQUETTE (ANNUEL)'!F180</f>
        <v>0</v>
      </c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7"/>
      <c r="T184" s="1"/>
    </row>
    <row r="185" spans="1:20" ht="30.6" customHeight="1" x14ac:dyDescent="0.25">
      <c r="A185" s="39">
        <f>'M1 MAQUETTE (ANNUEL)'!B181</f>
        <v>0</v>
      </c>
      <c r="B185" s="39">
        <f>'M1 MAQUETTE (ANNUEL)'!C181</f>
        <v>0</v>
      </c>
      <c r="C185" s="38">
        <f>'M1 MAQUETTE (ANNUEL)'!F181</f>
        <v>0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7"/>
      <c r="T185" s="1"/>
    </row>
    <row r="186" spans="1:20" ht="30.6" customHeight="1" x14ac:dyDescent="0.25">
      <c r="A186" s="39">
        <f>'M1 MAQUETTE (ANNUEL)'!B182</f>
        <v>0</v>
      </c>
      <c r="B186" s="39">
        <f>'M1 MAQUETTE (ANNUEL)'!C182</f>
        <v>0</v>
      </c>
      <c r="C186" s="38">
        <f>'M1 MAQUETTE (ANNUEL)'!F182</f>
        <v>0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7"/>
      <c r="T186" s="1"/>
    </row>
    <row r="187" spans="1:20" ht="30.6" customHeight="1" x14ac:dyDescent="0.25">
      <c r="A187" s="39">
        <f>'M1 MAQUETTE (ANNUEL)'!B183</f>
        <v>0</v>
      </c>
      <c r="B187" s="39">
        <f>'M1 MAQUETTE (ANNUEL)'!C183</f>
        <v>0</v>
      </c>
      <c r="C187" s="38">
        <f>'M1 MAQUETTE (ANNUEL)'!F183</f>
        <v>0</v>
      </c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7"/>
      <c r="T187" s="1"/>
    </row>
    <row r="188" spans="1:20" ht="30.6" customHeight="1" x14ac:dyDescent="0.25">
      <c r="A188" s="39">
        <f>'M1 MAQUETTE (ANNUEL)'!B184</f>
        <v>0</v>
      </c>
      <c r="B188" s="39">
        <f>'M1 MAQUETTE (ANNUEL)'!C184</f>
        <v>0</v>
      </c>
      <c r="C188" s="38">
        <f>'M1 MAQUETTE (ANNUEL)'!F184</f>
        <v>0</v>
      </c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7"/>
      <c r="T188" s="1"/>
    </row>
    <row r="189" spans="1:20" ht="30.6" customHeight="1" x14ac:dyDescent="0.25">
      <c r="A189" s="39">
        <f>'M1 MAQUETTE (ANNUEL)'!B185</f>
        <v>0</v>
      </c>
      <c r="B189" s="39">
        <f>'M1 MAQUETTE (ANNUEL)'!C185</f>
        <v>0</v>
      </c>
      <c r="C189" s="38">
        <f>'M1 MAQUETTE (ANNUEL)'!F185</f>
        <v>0</v>
      </c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7"/>
      <c r="T189" s="1"/>
    </row>
    <row r="190" spans="1:20" ht="30.6" customHeight="1" x14ac:dyDescent="0.25">
      <c r="A190" s="39">
        <f>'M1 MAQUETTE (ANNUEL)'!B186</f>
        <v>0</v>
      </c>
      <c r="B190" s="39">
        <f>'M1 MAQUETTE (ANNUEL)'!C186</f>
        <v>0</v>
      </c>
      <c r="C190" s="38">
        <f>'M1 MAQUETTE (ANNUEL)'!F186</f>
        <v>0</v>
      </c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7"/>
      <c r="T190" s="1"/>
    </row>
    <row r="191" spans="1:20" ht="30.6" customHeight="1" x14ac:dyDescent="0.25">
      <c r="A191" s="39">
        <f>'M1 MAQUETTE (ANNUEL)'!B187</f>
        <v>0</v>
      </c>
      <c r="B191" s="39">
        <f>'M1 MAQUETTE (ANNUEL)'!C187</f>
        <v>0</v>
      </c>
      <c r="C191" s="38">
        <f>'M1 MAQUETTE (ANNUEL)'!F187</f>
        <v>0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7"/>
      <c r="T191" s="1"/>
    </row>
    <row r="192" spans="1:20" ht="30.6" customHeight="1" x14ac:dyDescent="0.25">
      <c r="A192" s="39">
        <f>'M1 MAQUETTE (ANNUEL)'!B188</f>
        <v>0</v>
      </c>
      <c r="B192" s="39">
        <f>'M1 MAQUETTE (ANNUEL)'!C188</f>
        <v>0</v>
      </c>
      <c r="C192" s="38">
        <f>'M1 MAQUETTE (ANNUEL)'!F188</f>
        <v>0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7"/>
      <c r="T192" s="1"/>
    </row>
    <row r="193" spans="1:20" ht="30.6" customHeight="1" x14ac:dyDescent="0.25">
      <c r="A193" s="39">
        <f>'M1 MAQUETTE (ANNUEL)'!B189</f>
        <v>0</v>
      </c>
      <c r="B193" s="39">
        <f>'M1 MAQUETTE (ANNUEL)'!C189</f>
        <v>0</v>
      </c>
      <c r="C193" s="38">
        <f>'M1 MAQUETTE (ANNUEL)'!F189</f>
        <v>0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7"/>
      <c r="T193" s="1"/>
    </row>
    <row r="194" spans="1:20" ht="30.6" customHeight="1" x14ac:dyDescent="0.25">
      <c r="A194" s="39">
        <f>'M1 MAQUETTE (ANNUEL)'!B190</f>
        <v>0</v>
      </c>
      <c r="B194" s="39">
        <f>'M1 MAQUETTE (ANNUEL)'!C190</f>
        <v>0</v>
      </c>
      <c r="C194" s="38">
        <f>'M1 MAQUETTE (ANNUEL)'!F190</f>
        <v>0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7"/>
      <c r="T194" s="1"/>
    </row>
    <row r="195" spans="1:20" ht="30.6" customHeight="1" x14ac:dyDescent="0.25">
      <c r="A195" s="39">
        <f>'M1 MAQUETTE (ANNUEL)'!B191</f>
        <v>0</v>
      </c>
      <c r="B195" s="39">
        <f>'M1 MAQUETTE (ANNUEL)'!C191</f>
        <v>0</v>
      </c>
      <c r="C195" s="38">
        <f>'M1 MAQUETTE (ANNUEL)'!F191</f>
        <v>0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7"/>
      <c r="T195" s="1"/>
    </row>
    <row r="196" spans="1:20" ht="30.6" customHeight="1" x14ac:dyDescent="0.25">
      <c r="A196" s="39">
        <f>'M1 MAQUETTE (ANNUEL)'!B192</f>
        <v>0</v>
      </c>
      <c r="B196" s="39">
        <f>'M1 MAQUETTE (ANNUEL)'!C192</f>
        <v>0</v>
      </c>
      <c r="C196" s="38">
        <f>'M1 MAQUETTE (ANNUEL)'!F192</f>
        <v>0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7"/>
      <c r="T196" s="1"/>
    </row>
    <row r="197" spans="1:20" ht="30.6" customHeight="1" x14ac:dyDescent="0.25">
      <c r="A197" s="39">
        <f>'M1 MAQUETTE (ANNUEL)'!B193</f>
        <v>0</v>
      </c>
      <c r="B197" s="39">
        <f>'M1 MAQUETTE (ANNUEL)'!C193</f>
        <v>0</v>
      </c>
      <c r="C197" s="38">
        <f>'M1 MAQUETTE (ANNUEL)'!F193</f>
        <v>0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7"/>
      <c r="T197" s="1"/>
    </row>
    <row r="198" spans="1:20" ht="30.6" customHeight="1" x14ac:dyDescent="0.25">
      <c r="A198" s="39">
        <f>'M1 MAQUETTE (ANNUEL)'!B194</f>
        <v>0</v>
      </c>
      <c r="B198" s="39">
        <f>'M1 MAQUETTE (ANNUEL)'!C194</f>
        <v>0</v>
      </c>
      <c r="C198" s="38">
        <f>'M1 MAQUETTE (ANNUEL)'!F194</f>
        <v>0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7"/>
      <c r="T198" s="1"/>
    </row>
    <row r="199" spans="1:20" ht="30.6" customHeight="1" x14ac:dyDescent="0.25">
      <c r="A199" s="39">
        <f>'M1 MAQUETTE (ANNUEL)'!B195</f>
        <v>0</v>
      </c>
      <c r="B199" s="39">
        <f>'M1 MAQUETTE (ANNUEL)'!C195</f>
        <v>0</v>
      </c>
      <c r="C199" s="38">
        <f>'M1 MAQUETTE (ANNUEL)'!F195</f>
        <v>0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7"/>
      <c r="T199" s="1"/>
    </row>
    <row r="200" spans="1:20" ht="30.6" customHeight="1" x14ac:dyDescent="0.25">
      <c r="A200" s="39">
        <f>'M1 MAQUETTE (ANNUEL)'!B196</f>
        <v>0</v>
      </c>
      <c r="B200" s="39">
        <f>'M1 MAQUETTE (ANNUEL)'!C196</f>
        <v>0</v>
      </c>
      <c r="C200" s="38">
        <f>'M1 MAQUETTE (ANNUEL)'!F196</f>
        <v>0</v>
      </c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7"/>
      <c r="T200" s="1"/>
    </row>
    <row r="201" spans="1:20" ht="30.6" customHeight="1" x14ac:dyDescent="0.25">
      <c r="A201" s="39">
        <f>'M1 MAQUETTE (ANNUEL)'!B197</f>
        <v>0</v>
      </c>
      <c r="B201" s="39">
        <f>'M1 MAQUETTE (ANNUEL)'!C197</f>
        <v>0</v>
      </c>
      <c r="C201" s="38">
        <f>'M1 MAQUETTE (ANNUEL)'!F197</f>
        <v>0</v>
      </c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7"/>
      <c r="T201" s="1"/>
    </row>
    <row r="202" spans="1:20" ht="30.6" customHeight="1" x14ac:dyDescent="0.25">
      <c r="A202" s="39">
        <f>'M1 MAQUETTE (ANNUEL)'!B198</f>
        <v>0</v>
      </c>
      <c r="B202" s="39">
        <f>'M1 MAQUETTE (ANNUEL)'!C198</f>
        <v>0</v>
      </c>
      <c r="C202" s="38">
        <f>'M1 MAQUETTE (ANNUEL)'!F198</f>
        <v>0</v>
      </c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7"/>
      <c r="T202" s="1"/>
    </row>
    <row r="203" spans="1:20" ht="30.6" customHeight="1" x14ac:dyDescent="0.25">
      <c r="A203" s="39">
        <f>'M1 MAQUETTE (ANNUEL)'!B199</f>
        <v>0</v>
      </c>
      <c r="B203" s="39">
        <f>'M1 MAQUETTE (ANNUEL)'!C199</f>
        <v>0</v>
      </c>
      <c r="C203" s="38">
        <f>'M1 MAQUETTE (ANNUEL)'!F199</f>
        <v>0</v>
      </c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7"/>
      <c r="T203" s="1"/>
    </row>
    <row r="204" spans="1:20" ht="30.6" customHeight="1" x14ac:dyDescent="0.25">
      <c r="A204" s="39">
        <f>'M1 MAQUETTE (ANNUEL)'!B200</f>
        <v>0</v>
      </c>
      <c r="B204" s="39">
        <f>'M1 MAQUETTE (ANNUEL)'!C200</f>
        <v>0</v>
      </c>
      <c r="C204" s="38">
        <f>'M1 MAQUETTE (ANNUEL)'!F200</f>
        <v>0</v>
      </c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7"/>
      <c r="T204" s="1"/>
    </row>
    <row r="205" spans="1:20" ht="30.6" customHeight="1" x14ac:dyDescent="0.25">
      <c r="A205" s="39">
        <f>'M1 MAQUETTE (ANNUEL)'!B201</f>
        <v>0</v>
      </c>
      <c r="B205" s="39">
        <f>'M1 MAQUETTE (ANNUEL)'!C201</f>
        <v>0</v>
      </c>
      <c r="C205" s="38">
        <f>'M1 MAQUETTE (ANNUEL)'!F201</f>
        <v>0</v>
      </c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7"/>
      <c r="T205" s="1"/>
    </row>
    <row r="206" spans="1:20" ht="30.6" customHeight="1" x14ac:dyDescent="0.25">
      <c r="A206" s="39">
        <f>'M1 MAQUETTE (ANNUEL)'!B202</f>
        <v>0</v>
      </c>
      <c r="B206" s="39">
        <f>'M1 MAQUETTE (ANNUEL)'!C202</f>
        <v>0</v>
      </c>
      <c r="C206" s="38">
        <f>'M1 MAQUETTE (ANNUEL)'!F202</f>
        <v>0</v>
      </c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7"/>
      <c r="T206" s="1"/>
    </row>
    <row r="207" spans="1:20" ht="30.6" customHeight="1" x14ac:dyDescent="0.25">
      <c r="A207" s="39">
        <f>'M1 MAQUETTE (ANNUEL)'!B203</f>
        <v>0</v>
      </c>
      <c r="B207" s="39">
        <f>'M1 MAQUETTE (ANNUEL)'!C203</f>
        <v>0</v>
      </c>
      <c r="C207" s="38">
        <f>'M1 MAQUETTE (ANNUEL)'!F203</f>
        <v>0</v>
      </c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7"/>
      <c r="T207" s="1"/>
    </row>
    <row r="208" spans="1:20" ht="30.6" customHeight="1" x14ac:dyDescent="0.25">
      <c r="A208" s="39">
        <f>'M1 MAQUETTE (ANNUEL)'!B204</f>
        <v>0</v>
      </c>
      <c r="B208" s="39">
        <f>'M1 MAQUETTE (ANNUEL)'!C204</f>
        <v>0</v>
      </c>
      <c r="C208" s="38">
        <f>'M1 MAQUETTE (ANNUEL)'!F204</f>
        <v>0</v>
      </c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7"/>
      <c r="T208" s="1"/>
    </row>
    <row r="209" spans="1:20" ht="30.6" customHeight="1" x14ac:dyDescent="0.25">
      <c r="A209" s="39">
        <f>'M1 MAQUETTE (ANNUEL)'!B205</f>
        <v>0</v>
      </c>
      <c r="B209" s="39">
        <f>'M1 MAQUETTE (ANNUEL)'!C205</f>
        <v>0</v>
      </c>
      <c r="C209" s="38">
        <f>'M1 MAQUETTE (ANNUEL)'!F205</f>
        <v>0</v>
      </c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7"/>
      <c r="T209" s="1"/>
    </row>
    <row r="210" spans="1:20" ht="30.6" customHeight="1" x14ac:dyDescent="0.25">
      <c r="A210" s="39">
        <f>'M1 MAQUETTE (ANNUEL)'!B206</f>
        <v>0</v>
      </c>
      <c r="B210" s="39">
        <f>'M1 MAQUETTE (ANNUEL)'!C206</f>
        <v>0</v>
      </c>
      <c r="C210" s="38">
        <f>'M1 MAQUETTE (ANNUEL)'!F206</f>
        <v>0</v>
      </c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7"/>
      <c r="T210" s="1"/>
    </row>
    <row r="211" spans="1:20" ht="30.6" customHeight="1" x14ac:dyDescent="0.25">
      <c r="A211" s="39">
        <f>'M1 MAQUETTE (ANNUEL)'!B207</f>
        <v>0</v>
      </c>
      <c r="B211" s="39">
        <f>'M1 MAQUETTE (ANNUEL)'!C207</f>
        <v>0</v>
      </c>
      <c r="C211" s="38">
        <f>'M1 MAQUETTE (ANNUEL)'!F207</f>
        <v>0</v>
      </c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7"/>
      <c r="T211" s="1"/>
    </row>
    <row r="212" spans="1:20" ht="30.6" customHeight="1" x14ac:dyDescent="0.25">
      <c r="A212" s="39">
        <f>'M1 MAQUETTE (ANNUEL)'!B208</f>
        <v>0</v>
      </c>
      <c r="B212" s="39">
        <f>'M1 MAQUETTE (ANNUEL)'!C208</f>
        <v>0</v>
      </c>
      <c r="C212" s="38">
        <f>'M1 MAQUETTE (ANNUEL)'!F208</f>
        <v>0</v>
      </c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7"/>
      <c r="T212" s="1"/>
    </row>
    <row r="213" spans="1:20" ht="30.6" customHeight="1" x14ac:dyDescent="0.25">
      <c r="A213" s="39">
        <f>'M1 MAQUETTE (ANNUEL)'!B209</f>
        <v>0</v>
      </c>
      <c r="B213" s="39">
        <f>'M1 MAQUETTE (ANNUEL)'!C209</f>
        <v>0</v>
      </c>
      <c r="C213" s="38">
        <f>'M1 MAQUETTE (ANNUEL)'!F209</f>
        <v>0</v>
      </c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7"/>
      <c r="T213" s="1"/>
    </row>
    <row r="214" spans="1:20" ht="30.6" customHeight="1" x14ac:dyDescent="0.25">
      <c r="A214" s="39">
        <f>'M1 MAQUETTE (ANNUEL)'!B210</f>
        <v>0</v>
      </c>
      <c r="B214" s="39">
        <f>'M1 MAQUETTE (ANNUEL)'!C210</f>
        <v>0</v>
      </c>
      <c r="C214" s="38">
        <f>'M1 MAQUETTE (ANNUEL)'!F210</f>
        <v>0</v>
      </c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7"/>
      <c r="T214" s="1"/>
    </row>
    <row r="215" spans="1:20" ht="30.6" customHeight="1" x14ac:dyDescent="0.25">
      <c r="A215" s="39">
        <f>'M1 MAQUETTE (ANNUEL)'!B211</f>
        <v>0</v>
      </c>
      <c r="B215" s="39">
        <f>'M1 MAQUETTE (ANNUEL)'!C211</f>
        <v>0</v>
      </c>
      <c r="C215" s="38">
        <f>'M1 MAQUETTE (ANNUEL)'!F211</f>
        <v>0</v>
      </c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7"/>
      <c r="T215" s="1"/>
    </row>
    <row r="216" spans="1:20" ht="30.6" customHeight="1" x14ac:dyDescent="0.25">
      <c r="A216" s="39">
        <f>'M1 MAQUETTE (ANNUEL)'!B212</f>
        <v>0</v>
      </c>
      <c r="B216" s="39">
        <f>'M1 MAQUETTE (ANNUEL)'!C212</f>
        <v>0</v>
      </c>
      <c r="C216" s="38">
        <f>'M1 MAQUETTE (ANNUEL)'!F212</f>
        <v>0</v>
      </c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7"/>
      <c r="T216" s="1"/>
    </row>
    <row r="217" spans="1:20" ht="30.6" customHeight="1" x14ac:dyDescent="0.25">
      <c r="A217" s="39">
        <f>'M1 MAQUETTE (ANNUEL)'!B213</f>
        <v>0</v>
      </c>
      <c r="B217" s="39">
        <f>'M1 MAQUETTE (ANNUEL)'!C213</f>
        <v>0</v>
      </c>
      <c r="C217" s="38">
        <f>'M1 MAQUETTE (ANNUEL)'!F213</f>
        <v>0</v>
      </c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7"/>
      <c r="T217" s="1"/>
    </row>
    <row r="218" spans="1:20" ht="30.6" customHeight="1" x14ac:dyDescent="0.25">
      <c r="A218" s="39">
        <f>'M1 MAQUETTE (ANNUEL)'!B214</f>
        <v>0</v>
      </c>
      <c r="B218" s="39">
        <f>'M1 MAQUETTE (ANNUEL)'!C214</f>
        <v>0</v>
      </c>
      <c r="C218" s="38">
        <f>'M1 MAQUETTE (ANNUEL)'!F214</f>
        <v>0</v>
      </c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7"/>
      <c r="T218" s="1"/>
    </row>
    <row r="219" spans="1:20" ht="30.6" customHeight="1" x14ac:dyDescent="0.25">
      <c r="A219" s="39">
        <f>'M1 MAQUETTE (ANNUEL)'!B215</f>
        <v>0</v>
      </c>
      <c r="B219" s="39">
        <f>'M1 MAQUETTE (ANNUEL)'!C215</f>
        <v>0</v>
      </c>
      <c r="C219" s="38">
        <f>'M1 MAQUETTE (ANNUEL)'!F215</f>
        <v>0</v>
      </c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7"/>
      <c r="T219" s="1"/>
    </row>
    <row r="220" spans="1:20" ht="30.6" customHeight="1" x14ac:dyDescent="0.25">
      <c r="A220" s="39">
        <f>'M1 MAQUETTE (ANNUEL)'!B216</f>
        <v>0</v>
      </c>
      <c r="B220" s="39">
        <f>'M1 MAQUETTE (ANNUEL)'!C216</f>
        <v>0</v>
      </c>
      <c r="C220" s="38">
        <f>'M1 MAQUETTE (ANNUEL)'!F216</f>
        <v>0</v>
      </c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7"/>
      <c r="T220" s="1"/>
    </row>
    <row r="221" spans="1:20" ht="30.6" customHeight="1" x14ac:dyDescent="0.25">
      <c r="A221" s="39">
        <f>'M1 MAQUETTE (ANNUEL)'!B217</f>
        <v>0</v>
      </c>
      <c r="B221" s="39">
        <f>'M1 MAQUETTE (ANNUEL)'!C217</f>
        <v>0</v>
      </c>
      <c r="C221" s="38">
        <f>'M1 MAQUETTE (ANNUEL)'!F217</f>
        <v>0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7"/>
      <c r="T221" s="1"/>
    </row>
    <row r="222" spans="1:20" ht="30.6" customHeight="1" x14ac:dyDescent="0.25">
      <c r="A222" s="39">
        <f>'M1 MAQUETTE (ANNUEL)'!B218</f>
        <v>0</v>
      </c>
      <c r="B222" s="39">
        <f>'M1 MAQUETTE (ANNUEL)'!C218</f>
        <v>0</v>
      </c>
      <c r="C222" s="38">
        <f>'M1 MAQUETTE (ANNUEL)'!F218</f>
        <v>0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7"/>
      <c r="T222" s="1"/>
    </row>
    <row r="223" spans="1:20" ht="30.6" customHeight="1" x14ac:dyDescent="0.25">
      <c r="A223" s="39">
        <f>'M1 MAQUETTE (ANNUEL)'!B219</f>
        <v>0</v>
      </c>
      <c r="B223" s="39">
        <f>'M1 MAQUETTE (ANNUEL)'!C219</f>
        <v>0</v>
      </c>
      <c r="C223" s="38">
        <f>'M1 MAQUETTE (ANNUEL)'!F219</f>
        <v>0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7"/>
      <c r="T223" s="1"/>
    </row>
    <row r="224" spans="1:20" ht="30.6" customHeight="1" x14ac:dyDescent="0.25">
      <c r="A224" s="39">
        <f>'M1 MAQUETTE (ANNUEL)'!B220</f>
        <v>0</v>
      </c>
      <c r="B224" s="39">
        <f>'M1 MAQUETTE (ANNUEL)'!C220</f>
        <v>0</v>
      </c>
      <c r="C224" s="38">
        <f>'M1 MAQUETTE (ANNUEL)'!F220</f>
        <v>0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7"/>
      <c r="T224" s="1"/>
    </row>
    <row r="225" spans="1:20" ht="30.6" customHeight="1" x14ac:dyDescent="0.25">
      <c r="A225" s="39">
        <f>'M1 MAQUETTE (ANNUEL)'!B221</f>
        <v>0</v>
      </c>
      <c r="B225" s="39">
        <f>'M1 MAQUETTE (ANNUEL)'!C221</f>
        <v>0</v>
      </c>
      <c r="C225" s="38">
        <f>'M1 MAQUETTE (ANNUEL)'!F221</f>
        <v>0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7"/>
      <c r="T225" s="1"/>
    </row>
    <row r="226" spans="1:20" ht="30.6" customHeight="1" x14ac:dyDescent="0.25">
      <c r="A226" s="39">
        <f>'M1 MAQUETTE (ANNUEL)'!B222</f>
        <v>0</v>
      </c>
      <c r="B226" s="39">
        <f>'M1 MAQUETTE (ANNUEL)'!C222</f>
        <v>0</v>
      </c>
      <c r="C226" s="38">
        <f>'M1 MAQUETTE (ANNUEL)'!F222</f>
        <v>0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7"/>
      <c r="T226" s="1"/>
    </row>
    <row r="227" spans="1:20" ht="30.6" customHeight="1" x14ac:dyDescent="0.25">
      <c r="A227" s="39">
        <f>'M1 MAQUETTE (ANNUEL)'!B223</f>
        <v>0</v>
      </c>
      <c r="B227" s="39">
        <f>'M1 MAQUETTE (ANNUEL)'!C223</f>
        <v>0</v>
      </c>
      <c r="C227" s="38">
        <f>'M1 MAQUETTE (ANNUEL)'!F223</f>
        <v>0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7"/>
      <c r="T227" s="1"/>
    </row>
    <row r="228" spans="1:20" ht="30.6" customHeight="1" x14ac:dyDescent="0.25">
      <c r="A228" s="39">
        <f>'M1 MAQUETTE (ANNUEL)'!B224</f>
        <v>0</v>
      </c>
      <c r="B228" s="39">
        <f>'M1 MAQUETTE (ANNUEL)'!C224</f>
        <v>0</v>
      </c>
      <c r="C228" s="38">
        <f>'M1 MAQUETTE (ANNUEL)'!F224</f>
        <v>0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7"/>
      <c r="T228" s="1"/>
    </row>
    <row r="229" spans="1:20" ht="30.6" customHeight="1" x14ac:dyDescent="0.25">
      <c r="A229" s="39">
        <f>'M1 MAQUETTE (ANNUEL)'!B225</f>
        <v>0</v>
      </c>
      <c r="B229" s="39">
        <f>'M1 MAQUETTE (ANNUEL)'!C225</f>
        <v>0</v>
      </c>
      <c r="C229" s="38">
        <f>'M1 MAQUETTE (ANNUEL)'!F225</f>
        <v>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7"/>
      <c r="T229" s="1"/>
    </row>
    <row r="230" spans="1:20" ht="30.6" customHeight="1" x14ac:dyDescent="0.25">
      <c r="A230" s="39">
        <f>'M1 MAQUETTE (ANNUEL)'!B226</f>
        <v>0</v>
      </c>
      <c r="B230" s="39">
        <f>'M1 MAQUETTE (ANNUEL)'!C226</f>
        <v>0</v>
      </c>
      <c r="C230" s="38">
        <f>'M1 MAQUETTE (ANNUEL)'!F226</f>
        <v>0</v>
      </c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7"/>
      <c r="T230" s="1"/>
    </row>
    <row r="231" spans="1:20" ht="30.6" customHeight="1" x14ac:dyDescent="0.25">
      <c r="A231" s="39">
        <f>'M1 MAQUETTE (ANNUEL)'!B227</f>
        <v>0</v>
      </c>
      <c r="B231" s="39">
        <f>'M1 MAQUETTE (ANNUEL)'!C227</f>
        <v>0</v>
      </c>
      <c r="C231" s="38">
        <f>'M1 MAQUETTE (ANNUEL)'!F227</f>
        <v>0</v>
      </c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7"/>
      <c r="T231" s="1"/>
    </row>
    <row r="232" spans="1:20" ht="30.6" customHeight="1" x14ac:dyDescent="0.25">
      <c r="A232" s="39">
        <f>'M1 MAQUETTE (ANNUEL)'!B228</f>
        <v>0</v>
      </c>
      <c r="B232" s="39">
        <f>'M1 MAQUETTE (ANNUEL)'!C228</f>
        <v>0</v>
      </c>
      <c r="C232" s="38">
        <f>'M1 MAQUETTE (ANNUEL)'!F228</f>
        <v>0</v>
      </c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7"/>
      <c r="T232" s="1"/>
    </row>
    <row r="233" spans="1:20" ht="30.6" customHeight="1" x14ac:dyDescent="0.25">
      <c r="A233" s="39">
        <f>'M1 MAQUETTE (ANNUEL)'!B229</f>
        <v>0</v>
      </c>
      <c r="B233" s="39">
        <f>'M1 MAQUETTE (ANNUEL)'!C229</f>
        <v>0</v>
      </c>
      <c r="C233" s="38">
        <f>'M1 MAQUETTE (ANNUEL)'!F229</f>
        <v>0</v>
      </c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7"/>
      <c r="T233" s="1"/>
    </row>
    <row r="234" spans="1:20" ht="30.6" customHeight="1" x14ac:dyDescent="0.25">
      <c r="A234" s="39">
        <f>'M1 MAQUETTE (ANNUEL)'!B230</f>
        <v>0</v>
      </c>
      <c r="B234" s="39">
        <f>'M1 MAQUETTE (ANNUEL)'!C230</f>
        <v>0</v>
      </c>
      <c r="C234" s="38">
        <f>'M1 MAQUETTE (ANNUEL)'!F230</f>
        <v>0</v>
      </c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7"/>
      <c r="T234" s="1"/>
    </row>
    <row r="235" spans="1:20" ht="30.6" customHeight="1" x14ac:dyDescent="0.25">
      <c r="A235" s="39">
        <f>'M1 MAQUETTE (ANNUEL)'!B231</f>
        <v>0</v>
      </c>
      <c r="B235" s="39">
        <f>'M1 MAQUETTE (ANNUEL)'!C231</f>
        <v>0</v>
      </c>
      <c r="C235" s="38">
        <f>'M1 MAQUETTE (ANNUEL)'!F231</f>
        <v>0</v>
      </c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7"/>
      <c r="T235" s="1"/>
    </row>
    <row r="236" spans="1:20" ht="30.6" customHeight="1" x14ac:dyDescent="0.25">
      <c r="A236" s="39">
        <f>'M1 MAQUETTE (ANNUEL)'!B232</f>
        <v>0</v>
      </c>
      <c r="B236" s="39">
        <f>'M1 MAQUETTE (ANNUEL)'!C232</f>
        <v>0</v>
      </c>
      <c r="C236" s="38">
        <f>'M1 MAQUETTE (ANNUEL)'!F232</f>
        <v>0</v>
      </c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7"/>
      <c r="T236" s="1"/>
    </row>
    <row r="237" spans="1:20" ht="30.6" customHeight="1" x14ac:dyDescent="0.25">
      <c r="A237" s="39">
        <f>'M1 MAQUETTE (ANNUEL)'!B233</f>
        <v>0</v>
      </c>
      <c r="B237" s="39">
        <f>'M1 MAQUETTE (ANNUEL)'!C233</f>
        <v>0</v>
      </c>
      <c r="C237" s="38">
        <f>'M1 MAQUETTE (ANNUEL)'!F233</f>
        <v>0</v>
      </c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7"/>
      <c r="T237" s="1"/>
    </row>
    <row r="238" spans="1:20" ht="30.6" customHeight="1" x14ac:dyDescent="0.25">
      <c r="A238" s="39">
        <f>'M1 MAQUETTE (ANNUEL)'!B234</f>
        <v>0</v>
      </c>
      <c r="B238" s="39">
        <f>'M1 MAQUETTE (ANNUEL)'!C234</f>
        <v>0</v>
      </c>
      <c r="C238" s="38">
        <f>'M1 MAQUETTE (ANNUEL)'!F234</f>
        <v>0</v>
      </c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7"/>
      <c r="T238" s="1"/>
    </row>
    <row r="239" spans="1:20" ht="30.6" customHeight="1" x14ac:dyDescent="0.25">
      <c r="A239" s="39">
        <f>'M1 MAQUETTE (ANNUEL)'!B235</f>
        <v>0</v>
      </c>
      <c r="B239" s="39">
        <f>'M1 MAQUETTE (ANNUEL)'!C235</f>
        <v>0</v>
      </c>
      <c r="C239" s="38">
        <f>'M1 MAQUETTE (ANNUEL)'!F235</f>
        <v>0</v>
      </c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7"/>
      <c r="T239" s="1"/>
    </row>
    <row r="240" spans="1:20" ht="30.6" customHeight="1" x14ac:dyDescent="0.25">
      <c r="A240" s="39">
        <f>'M1 MAQUETTE (ANNUEL)'!B236</f>
        <v>0</v>
      </c>
      <c r="B240" s="39">
        <f>'M1 MAQUETTE (ANNUEL)'!C236</f>
        <v>0</v>
      </c>
      <c r="C240" s="38">
        <f>'M1 MAQUETTE (ANNUEL)'!F236</f>
        <v>0</v>
      </c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7"/>
      <c r="T240" s="1"/>
    </row>
    <row r="241" spans="1:20" ht="30.6" customHeight="1" x14ac:dyDescent="0.25">
      <c r="A241" s="39">
        <f>'M1 MAQUETTE (ANNUEL)'!B237</f>
        <v>0</v>
      </c>
      <c r="B241" s="39">
        <f>'M1 MAQUETTE (ANNUEL)'!C237</f>
        <v>0</v>
      </c>
      <c r="C241" s="38">
        <f>'M1 MAQUETTE (ANNUEL)'!F237</f>
        <v>0</v>
      </c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7"/>
      <c r="T241" s="1"/>
    </row>
    <row r="242" spans="1:20" ht="30.6" customHeight="1" x14ac:dyDescent="0.25">
      <c r="A242" s="39">
        <f>'M1 MAQUETTE (ANNUEL)'!B238</f>
        <v>0</v>
      </c>
      <c r="B242" s="39">
        <f>'M1 MAQUETTE (ANNUEL)'!C238</f>
        <v>0</v>
      </c>
      <c r="C242" s="38">
        <f>'M1 MAQUETTE (ANNUEL)'!F238</f>
        <v>0</v>
      </c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7"/>
      <c r="T242" s="1"/>
    </row>
    <row r="243" spans="1:20" ht="30.6" customHeight="1" x14ac:dyDescent="0.25">
      <c r="A243" s="39">
        <f>'M1 MAQUETTE (ANNUEL)'!B239</f>
        <v>0</v>
      </c>
      <c r="B243" s="39">
        <f>'M1 MAQUETTE (ANNUEL)'!C239</f>
        <v>0</v>
      </c>
      <c r="C243" s="38">
        <f>'M1 MAQUETTE (ANNUEL)'!F239</f>
        <v>0</v>
      </c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7"/>
      <c r="T243" s="1"/>
    </row>
    <row r="244" spans="1:20" ht="30.6" customHeight="1" x14ac:dyDescent="0.25">
      <c r="A244" s="39">
        <f>'M1 MAQUETTE (ANNUEL)'!B240</f>
        <v>0</v>
      </c>
      <c r="B244" s="39">
        <f>'M1 MAQUETTE (ANNUEL)'!C240</f>
        <v>0</v>
      </c>
      <c r="C244" s="38">
        <f>'M1 MAQUETTE (ANNUEL)'!F240</f>
        <v>0</v>
      </c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7"/>
      <c r="T244" s="1"/>
    </row>
    <row r="245" spans="1:20" ht="30.6" customHeight="1" x14ac:dyDescent="0.25">
      <c r="A245" s="39">
        <f>'M1 MAQUETTE (ANNUEL)'!B241</f>
        <v>0</v>
      </c>
      <c r="B245" s="39">
        <f>'M1 MAQUETTE (ANNUEL)'!C241</f>
        <v>0</v>
      </c>
      <c r="C245" s="38">
        <f>'M1 MAQUETTE (ANNUEL)'!F241</f>
        <v>0</v>
      </c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7"/>
      <c r="T245" s="1"/>
    </row>
    <row r="246" spans="1:20" ht="30.6" customHeight="1" x14ac:dyDescent="0.25">
      <c r="A246" s="39">
        <f>'M1 MAQUETTE (ANNUEL)'!B242</f>
        <v>0</v>
      </c>
      <c r="B246" s="39">
        <f>'M1 MAQUETTE (ANNUEL)'!C242</f>
        <v>0</v>
      </c>
      <c r="C246" s="38">
        <f>'M1 MAQUETTE (ANNUEL)'!F242</f>
        <v>0</v>
      </c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7"/>
      <c r="T246" s="1"/>
    </row>
    <row r="247" spans="1:20" ht="30.6" customHeight="1" x14ac:dyDescent="0.25">
      <c r="A247" s="39">
        <f>'M1 MAQUETTE (ANNUEL)'!B243</f>
        <v>0</v>
      </c>
      <c r="B247" s="39">
        <f>'M1 MAQUETTE (ANNUEL)'!C243</f>
        <v>0</v>
      </c>
      <c r="C247" s="38">
        <f>'M1 MAQUETTE (ANNUEL)'!F243</f>
        <v>0</v>
      </c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7"/>
      <c r="T247" s="1"/>
    </row>
    <row r="248" spans="1:20" ht="30.6" customHeight="1" x14ac:dyDescent="0.25">
      <c r="A248" s="39">
        <f>'M1 MAQUETTE (ANNUEL)'!B244</f>
        <v>0</v>
      </c>
      <c r="B248" s="39">
        <f>'M1 MAQUETTE (ANNUEL)'!C244</f>
        <v>0</v>
      </c>
      <c r="C248" s="38">
        <f>'M1 MAQUETTE (ANNUEL)'!F244</f>
        <v>0</v>
      </c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7"/>
      <c r="T248" s="1"/>
    </row>
    <row r="249" spans="1:20" ht="30.6" customHeight="1" x14ac:dyDescent="0.25">
      <c r="A249" s="39">
        <f>'M1 MAQUETTE (ANNUEL)'!B245</f>
        <v>0</v>
      </c>
      <c r="B249" s="39">
        <f>'M1 MAQUETTE (ANNUEL)'!C245</f>
        <v>0</v>
      </c>
      <c r="C249" s="38">
        <f>'M1 MAQUETTE (ANNUEL)'!F245</f>
        <v>0</v>
      </c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7"/>
      <c r="T249" s="1"/>
    </row>
    <row r="250" spans="1:20" ht="30.6" customHeight="1" x14ac:dyDescent="0.25">
      <c r="A250" s="39">
        <f>'M1 MAQUETTE (ANNUEL)'!B246</f>
        <v>0</v>
      </c>
      <c r="B250" s="39">
        <f>'M1 MAQUETTE (ANNUEL)'!C246</f>
        <v>0</v>
      </c>
      <c r="C250" s="38">
        <f>'M1 MAQUETTE (ANNUEL)'!F246</f>
        <v>0</v>
      </c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7"/>
      <c r="T250" s="1"/>
    </row>
    <row r="251" spans="1:20" ht="30.6" customHeight="1" x14ac:dyDescent="0.25">
      <c r="A251" s="39">
        <f>'M1 MAQUETTE (ANNUEL)'!B247</f>
        <v>0</v>
      </c>
      <c r="B251" s="39">
        <f>'M1 MAQUETTE (ANNUEL)'!C247</f>
        <v>0</v>
      </c>
      <c r="C251" s="38">
        <f>'M1 MAQUETTE (ANNUEL)'!F247</f>
        <v>0</v>
      </c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7"/>
      <c r="T251" s="1"/>
    </row>
    <row r="252" spans="1:20" ht="30.6" customHeight="1" x14ac:dyDescent="0.25">
      <c r="A252" s="39">
        <f>'M1 MAQUETTE (ANNUEL)'!B248</f>
        <v>0</v>
      </c>
      <c r="B252" s="39">
        <f>'M1 MAQUETTE (ANNUEL)'!C248</f>
        <v>0</v>
      </c>
      <c r="C252" s="38">
        <f>'M1 MAQUETTE (ANNUEL)'!F248</f>
        <v>0</v>
      </c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7"/>
      <c r="T252" s="1"/>
    </row>
    <row r="253" spans="1:20" ht="30.6" customHeight="1" x14ac:dyDescent="0.25">
      <c r="A253" s="39">
        <f>'M1 MAQUETTE (ANNUEL)'!B249</f>
        <v>0</v>
      </c>
      <c r="B253" s="39">
        <f>'M1 MAQUETTE (ANNUEL)'!C249</f>
        <v>0</v>
      </c>
      <c r="C253" s="38">
        <f>'M1 MAQUETTE (ANNUEL)'!F249</f>
        <v>0</v>
      </c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7"/>
      <c r="T253" s="1"/>
    </row>
    <row r="254" spans="1:20" ht="30.6" customHeight="1" x14ac:dyDescent="0.25">
      <c r="A254" s="39">
        <f>'M1 MAQUETTE (ANNUEL)'!B250</f>
        <v>0</v>
      </c>
      <c r="B254" s="39">
        <f>'M1 MAQUETTE (ANNUEL)'!C250</f>
        <v>0</v>
      </c>
      <c r="C254" s="38">
        <f>'M1 MAQUETTE (ANNUEL)'!F250</f>
        <v>0</v>
      </c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7"/>
      <c r="T254" s="1"/>
    </row>
    <row r="255" spans="1:20" ht="30.6" customHeight="1" x14ac:dyDescent="0.25">
      <c r="A255" s="39">
        <f>'M1 MAQUETTE (ANNUEL)'!B251</f>
        <v>0</v>
      </c>
      <c r="B255" s="39">
        <f>'M1 MAQUETTE (ANNUEL)'!C251</f>
        <v>0</v>
      </c>
      <c r="C255" s="38">
        <f>'M1 MAQUETTE (ANNUEL)'!F251</f>
        <v>0</v>
      </c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7"/>
      <c r="T255" s="1"/>
    </row>
    <row r="256" spans="1:20" ht="30.6" customHeight="1" x14ac:dyDescent="0.25">
      <c r="A256" s="39">
        <f>'M1 MAQUETTE (ANNUEL)'!B252</f>
        <v>0</v>
      </c>
      <c r="B256" s="39">
        <f>'M1 MAQUETTE (ANNUEL)'!C252</f>
        <v>0</v>
      </c>
      <c r="C256" s="38">
        <f>'M1 MAQUETTE (ANNUEL)'!F252</f>
        <v>0</v>
      </c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7"/>
      <c r="T256" s="1"/>
    </row>
    <row r="257" spans="1:20" ht="30.6" customHeight="1" x14ac:dyDescent="0.25">
      <c r="A257" s="39">
        <f>'M1 MAQUETTE (ANNUEL)'!B253</f>
        <v>0</v>
      </c>
      <c r="B257" s="39">
        <f>'M1 MAQUETTE (ANNUEL)'!C253</f>
        <v>0</v>
      </c>
      <c r="C257" s="38">
        <f>'M1 MAQUETTE (ANNUEL)'!F253</f>
        <v>0</v>
      </c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7"/>
      <c r="T257" s="1"/>
    </row>
    <row r="258" spans="1:20" ht="30.6" customHeight="1" x14ac:dyDescent="0.25">
      <c r="A258" s="39">
        <f>'M1 MAQUETTE (ANNUEL)'!B254</f>
        <v>0</v>
      </c>
      <c r="B258" s="39">
        <f>'M1 MAQUETTE (ANNUEL)'!C254</f>
        <v>0</v>
      </c>
      <c r="C258" s="38">
        <f>'M1 MAQUETTE (ANNUEL)'!F254</f>
        <v>0</v>
      </c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7"/>
      <c r="T258" s="1"/>
    </row>
    <row r="259" spans="1:20" ht="30.6" customHeight="1" x14ac:dyDescent="0.25">
      <c r="A259" s="39">
        <f>'M1 MAQUETTE (ANNUEL)'!B255</f>
        <v>0</v>
      </c>
      <c r="B259" s="39">
        <f>'M1 MAQUETTE (ANNUEL)'!C255</f>
        <v>0</v>
      </c>
      <c r="C259" s="38">
        <f>'M1 MAQUETTE (ANNUEL)'!F255</f>
        <v>0</v>
      </c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7"/>
      <c r="T259" s="1"/>
    </row>
    <row r="260" spans="1:20" ht="30.6" customHeight="1" x14ac:dyDescent="0.25">
      <c r="A260" s="39">
        <f>'M1 MAQUETTE (ANNUEL)'!B256</f>
        <v>0</v>
      </c>
      <c r="B260" s="39">
        <f>'M1 MAQUETTE (ANNUEL)'!C256</f>
        <v>0</v>
      </c>
      <c r="C260" s="38">
        <f>'M1 MAQUETTE (ANNUEL)'!F256</f>
        <v>0</v>
      </c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7"/>
      <c r="T260" s="1"/>
    </row>
    <row r="261" spans="1:20" ht="30.6" customHeight="1" x14ac:dyDescent="0.25">
      <c r="A261" s="39">
        <f>'M1 MAQUETTE (ANNUEL)'!B257</f>
        <v>0</v>
      </c>
      <c r="B261" s="39">
        <f>'M1 MAQUETTE (ANNUEL)'!C257</f>
        <v>0</v>
      </c>
      <c r="C261" s="38">
        <f>'M1 MAQUETTE (ANNUEL)'!F257</f>
        <v>0</v>
      </c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7"/>
      <c r="T261" s="1"/>
    </row>
    <row r="262" spans="1:20" ht="30.6" customHeight="1" x14ac:dyDescent="0.25">
      <c r="A262" s="39">
        <f>'M1 MAQUETTE (ANNUEL)'!B258</f>
        <v>0</v>
      </c>
      <c r="B262" s="39">
        <f>'M1 MAQUETTE (ANNUEL)'!C258</f>
        <v>0</v>
      </c>
      <c r="C262" s="38">
        <f>'M1 MAQUETTE (ANNUEL)'!F258</f>
        <v>0</v>
      </c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7"/>
      <c r="T262" s="1"/>
    </row>
    <row r="263" spans="1:20" ht="30.6" customHeight="1" x14ac:dyDescent="0.25">
      <c r="A263" s="39">
        <f>'M1 MAQUETTE (ANNUEL)'!B259</f>
        <v>0</v>
      </c>
      <c r="B263" s="39">
        <f>'M1 MAQUETTE (ANNUEL)'!C259</f>
        <v>0</v>
      </c>
      <c r="C263" s="38">
        <f>'M1 MAQUETTE (ANNUEL)'!F259</f>
        <v>0</v>
      </c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7"/>
      <c r="T263" s="1"/>
    </row>
    <row r="264" spans="1:20" ht="30.6" customHeight="1" x14ac:dyDescent="0.25">
      <c r="A264" s="39">
        <f>'M1 MAQUETTE (ANNUEL)'!B260</f>
        <v>0</v>
      </c>
      <c r="B264" s="39">
        <f>'M1 MAQUETTE (ANNUEL)'!C260</f>
        <v>0</v>
      </c>
      <c r="C264" s="38">
        <f>'M1 MAQUETTE (ANNUEL)'!F260</f>
        <v>0</v>
      </c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7"/>
      <c r="T264" s="1"/>
    </row>
    <row r="265" spans="1:20" ht="30.6" customHeight="1" x14ac:dyDescent="0.25">
      <c r="A265" s="39">
        <f>'M1 MAQUETTE (ANNUEL)'!B261</f>
        <v>0</v>
      </c>
      <c r="B265" s="39">
        <f>'M1 MAQUETTE (ANNUEL)'!C261</f>
        <v>0</v>
      </c>
      <c r="C265" s="38">
        <f>'M1 MAQUETTE (ANNUEL)'!F261</f>
        <v>0</v>
      </c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7"/>
      <c r="T265" s="1"/>
    </row>
    <row r="266" spans="1:20" ht="30.6" customHeight="1" x14ac:dyDescent="0.25">
      <c r="A266" s="39">
        <f>'M1 MAQUETTE (ANNUEL)'!B262</f>
        <v>0</v>
      </c>
      <c r="B266" s="39">
        <f>'M1 MAQUETTE (ANNUEL)'!C262</f>
        <v>0</v>
      </c>
      <c r="C266" s="38">
        <f>'M1 MAQUETTE (ANNUEL)'!F262</f>
        <v>0</v>
      </c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7"/>
      <c r="T266" s="1"/>
    </row>
    <row r="267" spans="1:20" ht="30.6" customHeight="1" x14ac:dyDescent="0.25">
      <c r="A267" s="39">
        <f>'M1 MAQUETTE (ANNUEL)'!B263</f>
        <v>0</v>
      </c>
      <c r="B267" s="39">
        <f>'M1 MAQUETTE (ANNUEL)'!C263</f>
        <v>0</v>
      </c>
      <c r="C267" s="38">
        <f>'M1 MAQUETTE (ANNUEL)'!F263</f>
        <v>0</v>
      </c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7"/>
      <c r="T267" s="1"/>
    </row>
    <row r="268" spans="1:20" ht="30.6" customHeight="1" x14ac:dyDescent="0.25">
      <c r="A268" s="39">
        <f>'M1 MAQUETTE (ANNUEL)'!B264</f>
        <v>0</v>
      </c>
      <c r="B268" s="39">
        <f>'M1 MAQUETTE (ANNUEL)'!C264</f>
        <v>0</v>
      </c>
      <c r="C268" s="38">
        <f>'M1 MAQUETTE (ANNUEL)'!F264</f>
        <v>0</v>
      </c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7"/>
      <c r="T268" s="1"/>
    </row>
    <row r="269" spans="1:20" ht="30.6" customHeight="1" x14ac:dyDescent="0.25">
      <c r="A269" s="39">
        <f>'M1 MAQUETTE (ANNUEL)'!B265</f>
        <v>0</v>
      </c>
      <c r="B269" s="39">
        <f>'M1 MAQUETTE (ANNUEL)'!C265</f>
        <v>0</v>
      </c>
      <c r="C269" s="38">
        <f>'M1 MAQUETTE (ANNUEL)'!F265</f>
        <v>0</v>
      </c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7"/>
      <c r="T269" s="1"/>
    </row>
    <row r="270" spans="1:20" ht="30.6" customHeight="1" x14ac:dyDescent="0.25">
      <c r="A270" s="39">
        <f>'M1 MAQUETTE (ANNUEL)'!B266</f>
        <v>0</v>
      </c>
      <c r="B270" s="39">
        <f>'M1 MAQUETTE (ANNUEL)'!C266</f>
        <v>0</v>
      </c>
      <c r="C270" s="38">
        <f>'M1 MAQUETTE (ANNUEL)'!F266</f>
        <v>0</v>
      </c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7"/>
      <c r="T270" s="1"/>
    </row>
    <row r="271" spans="1:20" ht="30.6" customHeight="1" x14ac:dyDescent="0.25">
      <c r="A271" s="39">
        <f>'M1 MAQUETTE (ANNUEL)'!B267</f>
        <v>0</v>
      </c>
      <c r="B271" s="39">
        <f>'M1 MAQUETTE (ANNUEL)'!C267</f>
        <v>0</v>
      </c>
      <c r="C271" s="38">
        <f>'M1 MAQUETTE (ANNUEL)'!F267</f>
        <v>0</v>
      </c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7"/>
      <c r="T271" s="1"/>
    </row>
    <row r="272" spans="1:20" ht="30.6" customHeight="1" x14ac:dyDescent="0.25">
      <c r="A272" s="39">
        <f>'M1 MAQUETTE (ANNUEL)'!B268</f>
        <v>0</v>
      </c>
      <c r="B272" s="39">
        <f>'M1 MAQUETTE (ANNUEL)'!C268</f>
        <v>0</v>
      </c>
      <c r="C272" s="38">
        <f>'M1 MAQUETTE (ANNUEL)'!F268</f>
        <v>0</v>
      </c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7"/>
      <c r="T272" s="1"/>
    </row>
    <row r="273" spans="1:20" ht="30.6" customHeight="1" x14ac:dyDescent="0.25">
      <c r="A273" s="39">
        <f>'M1 MAQUETTE (ANNUEL)'!B269</f>
        <v>0</v>
      </c>
      <c r="B273" s="39">
        <f>'M1 MAQUETTE (ANNUEL)'!C269</f>
        <v>0</v>
      </c>
      <c r="C273" s="38">
        <f>'M1 MAQUETTE (ANNUEL)'!F269</f>
        <v>0</v>
      </c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7"/>
      <c r="T273" s="1"/>
    </row>
    <row r="274" spans="1:20" ht="30.6" customHeight="1" x14ac:dyDescent="0.25">
      <c r="A274" s="39">
        <f>'M1 MAQUETTE (ANNUEL)'!B270</f>
        <v>0</v>
      </c>
      <c r="B274" s="39">
        <f>'M1 MAQUETTE (ANNUEL)'!C270</f>
        <v>0</v>
      </c>
      <c r="C274" s="38">
        <f>'M1 MAQUETTE (ANNUEL)'!F270</f>
        <v>0</v>
      </c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7"/>
      <c r="T274" s="1"/>
    </row>
    <row r="275" spans="1:20" ht="30.6" customHeight="1" x14ac:dyDescent="0.25">
      <c r="A275" s="39">
        <f>'M1 MAQUETTE (ANNUEL)'!B271</f>
        <v>0</v>
      </c>
      <c r="B275" s="39">
        <f>'M1 MAQUETTE (ANNUEL)'!C271</f>
        <v>0</v>
      </c>
      <c r="C275" s="38">
        <f>'M1 MAQUETTE (ANNUEL)'!F271</f>
        <v>0</v>
      </c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7"/>
      <c r="T275" s="1"/>
    </row>
    <row r="276" spans="1:20" ht="30.6" customHeight="1" x14ac:dyDescent="0.25">
      <c r="A276" s="39">
        <f>'M1 MAQUETTE (ANNUEL)'!B272</f>
        <v>0</v>
      </c>
      <c r="B276" s="39">
        <f>'M1 MAQUETTE (ANNUEL)'!C272</f>
        <v>0</v>
      </c>
      <c r="C276" s="38">
        <f>'M1 MAQUETTE (ANNUEL)'!F272</f>
        <v>0</v>
      </c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7"/>
      <c r="T276" s="1"/>
    </row>
    <row r="277" spans="1:20" ht="30.6" customHeight="1" x14ac:dyDescent="0.25">
      <c r="A277" s="39">
        <f>'M1 MAQUETTE (ANNUEL)'!B273</f>
        <v>0</v>
      </c>
      <c r="B277" s="39">
        <f>'M1 MAQUETTE (ANNUEL)'!C273</f>
        <v>0</v>
      </c>
      <c r="C277" s="38">
        <f>'M1 MAQUETTE (ANNUEL)'!F273</f>
        <v>0</v>
      </c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7"/>
      <c r="T277" s="1"/>
    </row>
    <row r="278" spans="1:20" ht="30.6" customHeight="1" x14ac:dyDescent="0.25">
      <c r="A278" s="39">
        <f>'M1 MAQUETTE (ANNUEL)'!B274</f>
        <v>0</v>
      </c>
      <c r="B278" s="39">
        <f>'M1 MAQUETTE (ANNUEL)'!C274</f>
        <v>0</v>
      </c>
      <c r="C278" s="38">
        <f>'M1 MAQUETTE (ANNUEL)'!F274</f>
        <v>0</v>
      </c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7"/>
      <c r="T278" s="1"/>
    </row>
    <row r="279" spans="1:20" ht="30.6" customHeight="1" x14ac:dyDescent="0.25">
      <c r="A279" s="39">
        <f>'M1 MAQUETTE (ANNUEL)'!B275</f>
        <v>0</v>
      </c>
      <c r="B279" s="39">
        <f>'M1 MAQUETTE (ANNUEL)'!C275</f>
        <v>0</v>
      </c>
      <c r="C279" s="38">
        <f>'M1 MAQUETTE (ANNUEL)'!F275</f>
        <v>0</v>
      </c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7"/>
      <c r="T279" s="1"/>
    </row>
    <row r="280" spans="1:20" ht="30.6" customHeight="1" x14ac:dyDescent="0.25">
      <c r="A280" s="39">
        <f>'M1 MAQUETTE (ANNUEL)'!B276</f>
        <v>0</v>
      </c>
      <c r="B280" s="39">
        <f>'M1 MAQUETTE (ANNUEL)'!C276</f>
        <v>0</v>
      </c>
      <c r="C280" s="38">
        <f>'M1 MAQUETTE (ANNUEL)'!F276</f>
        <v>0</v>
      </c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7"/>
      <c r="T280" s="1"/>
    </row>
    <row r="281" spans="1:20" ht="30.6" customHeight="1" x14ac:dyDescent="0.25">
      <c r="A281" s="39">
        <f>'M1 MAQUETTE (ANNUEL)'!B277</f>
        <v>0</v>
      </c>
      <c r="B281" s="39">
        <f>'M1 MAQUETTE (ANNUEL)'!C277</f>
        <v>0</v>
      </c>
      <c r="C281" s="38">
        <f>'M1 MAQUETTE (ANNUEL)'!F277</f>
        <v>0</v>
      </c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7"/>
      <c r="T281" s="1"/>
    </row>
    <row r="282" spans="1:20" ht="30.6" customHeight="1" x14ac:dyDescent="0.25">
      <c r="A282" s="39">
        <f>'M1 MAQUETTE (ANNUEL)'!B278</f>
        <v>0</v>
      </c>
      <c r="B282" s="39">
        <f>'M1 MAQUETTE (ANNUEL)'!C278</f>
        <v>0</v>
      </c>
      <c r="C282" s="38">
        <f>'M1 MAQUETTE (ANNUEL)'!F278</f>
        <v>0</v>
      </c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7"/>
      <c r="T282" s="1"/>
    </row>
    <row r="283" spans="1:20" ht="30.6" customHeight="1" x14ac:dyDescent="0.25">
      <c r="A283" s="39">
        <f>'M1 MAQUETTE (ANNUEL)'!B279</f>
        <v>0</v>
      </c>
      <c r="B283" s="39">
        <f>'M1 MAQUETTE (ANNUEL)'!C279</f>
        <v>0</v>
      </c>
      <c r="C283" s="38">
        <f>'M1 MAQUETTE (ANNUEL)'!F279</f>
        <v>0</v>
      </c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7"/>
      <c r="T283" s="1"/>
    </row>
    <row r="284" spans="1:20" ht="30.6" customHeight="1" x14ac:dyDescent="0.25">
      <c r="A284" s="39">
        <f>'M1 MAQUETTE (ANNUEL)'!B280</f>
        <v>0</v>
      </c>
      <c r="B284" s="39">
        <f>'M1 MAQUETTE (ANNUEL)'!C280</f>
        <v>0</v>
      </c>
      <c r="C284" s="38">
        <f>'M1 MAQUETTE (ANNUEL)'!F280</f>
        <v>0</v>
      </c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7"/>
      <c r="T284" s="1"/>
    </row>
    <row r="285" spans="1:20" ht="30.6" customHeight="1" x14ac:dyDescent="0.25">
      <c r="A285" s="39">
        <f>'M1 MAQUETTE (ANNUEL)'!B281</f>
        <v>0</v>
      </c>
      <c r="B285" s="39">
        <f>'M1 MAQUETTE (ANNUEL)'!C281</f>
        <v>0</v>
      </c>
      <c r="C285" s="38">
        <f>'M1 MAQUETTE (ANNUEL)'!F281</f>
        <v>0</v>
      </c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7"/>
      <c r="T285" s="1"/>
    </row>
    <row r="286" spans="1:20" ht="30.6" customHeight="1" x14ac:dyDescent="0.25">
      <c r="A286" s="39">
        <f>'M1 MAQUETTE (ANNUEL)'!B282</f>
        <v>0</v>
      </c>
      <c r="B286" s="39">
        <f>'M1 MAQUETTE (ANNUEL)'!C282</f>
        <v>0</v>
      </c>
      <c r="C286" s="38">
        <f>'M1 MAQUETTE (ANNUEL)'!F282</f>
        <v>0</v>
      </c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7"/>
      <c r="T286" s="1"/>
    </row>
    <row r="287" spans="1:20" ht="30.6" customHeight="1" x14ac:dyDescent="0.25">
      <c r="A287" s="39">
        <f>'M1 MAQUETTE (ANNUEL)'!B283</f>
        <v>0</v>
      </c>
      <c r="B287" s="39">
        <f>'M1 MAQUETTE (ANNUEL)'!C283</f>
        <v>0</v>
      </c>
      <c r="C287" s="38">
        <f>'M1 MAQUETTE (ANNUEL)'!F283</f>
        <v>0</v>
      </c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7"/>
      <c r="T287" s="1"/>
    </row>
    <row r="288" spans="1:20" ht="30.6" customHeight="1" x14ac:dyDescent="0.25">
      <c r="A288" s="39">
        <f>'M1 MAQUETTE (ANNUEL)'!B284</f>
        <v>0</v>
      </c>
      <c r="B288" s="39">
        <f>'M1 MAQUETTE (ANNUEL)'!C284</f>
        <v>0</v>
      </c>
      <c r="C288" s="38">
        <f>'M1 MAQUETTE (ANNUEL)'!F284</f>
        <v>0</v>
      </c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7"/>
      <c r="T288" s="1"/>
    </row>
    <row r="289" spans="1:20" ht="30.6" customHeight="1" x14ac:dyDescent="0.25">
      <c r="A289" s="39">
        <f>'M1 MAQUETTE (ANNUEL)'!B285</f>
        <v>0</v>
      </c>
      <c r="B289" s="39">
        <f>'M1 MAQUETTE (ANNUEL)'!C285</f>
        <v>0</v>
      </c>
      <c r="C289" s="38">
        <f>'M1 MAQUETTE (ANNUEL)'!F285</f>
        <v>0</v>
      </c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7"/>
      <c r="T289" s="1"/>
    </row>
    <row r="290" spans="1:20" ht="30.6" customHeight="1" x14ac:dyDescent="0.25">
      <c r="A290" s="39">
        <f>'M1 MAQUETTE (ANNUEL)'!B286</f>
        <v>0</v>
      </c>
      <c r="B290" s="39">
        <f>'M1 MAQUETTE (ANNUEL)'!C286</f>
        <v>0</v>
      </c>
      <c r="C290" s="38">
        <f>'M1 MAQUETTE (ANNUEL)'!F286</f>
        <v>0</v>
      </c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7"/>
      <c r="T290" s="1"/>
    </row>
    <row r="291" spans="1:20" ht="30.6" customHeight="1" x14ac:dyDescent="0.25">
      <c r="A291" s="39">
        <f>'M1 MAQUETTE (ANNUEL)'!B287</f>
        <v>0</v>
      </c>
      <c r="B291" s="39">
        <f>'M1 MAQUETTE (ANNUEL)'!C287</f>
        <v>0</v>
      </c>
      <c r="C291" s="38">
        <f>'M1 MAQUETTE (ANNUEL)'!F287</f>
        <v>0</v>
      </c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7"/>
      <c r="T291" s="1"/>
    </row>
    <row r="292" spans="1:20" ht="30.6" customHeight="1" x14ac:dyDescent="0.25">
      <c r="A292" s="39">
        <f>'M1 MAQUETTE (ANNUEL)'!B288</f>
        <v>0</v>
      </c>
      <c r="B292" s="39">
        <f>'M1 MAQUETTE (ANNUEL)'!C288</f>
        <v>0</v>
      </c>
      <c r="C292" s="38">
        <f>'M1 MAQUETTE (ANNUEL)'!F288</f>
        <v>0</v>
      </c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7"/>
      <c r="T292" s="1"/>
    </row>
    <row r="293" spans="1:20" ht="30.6" customHeight="1" x14ac:dyDescent="0.25">
      <c r="A293" s="39">
        <f>'M1 MAQUETTE (ANNUEL)'!B289</f>
        <v>0</v>
      </c>
      <c r="B293" s="39">
        <f>'M1 MAQUETTE (ANNUEL)'!C289</f>
        <v>0</v>
      </c>
      <c r="C293" s="38">
        <f>'M1 MAQUETTE (ANNUEL)'!F289</f>
        <v>0</v>
      </c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7"/>
      <c r="T293" s="1"/>
    </row>
    <row r="294" spans="1:20" ht="30.6" customHeight="1" x14ac:dyDescent="0.25">
      <c r="A294" s="39">
        <f>'M1 MAQUETTE (ANNUEL)'!B290</f>
        <v>0</v>
      </c>
      <c r="B294" s="39">
        <f>'M1 MAQUETTE (ANNUEL)'!C290</f>
        <v>0</v>
      </c>
      <c r="C294" s="38">
        <f>'M1 MAQUETTE (ANNUEL)'!F290</f>
        <v>0</v>
      </c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7"/>
      <c r="T294" s="1"/>
    </row>
    <row r="295" spans="1:20" ht="30.6" customHeight="1" x14ac:dyDescent="0.25">
      <c r="A295" s="39">
        <f>'M1 MAQUETTE (ANNUEL)'!B291</f>
        <v>0</v>
      </c>
      <c r="B295" s="39">
        <f>'M1 MAQUETTE (ANNUEL)'!C291</f>
        <v>0</v>
      </c>
      <c r="C295" s="38">
        <f>'M1 MAQUETTE (ANNUEL)'!F291</f>
        <v>0</v>
      </c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7"/>
      <c r="T295" s="1"/>
    </row>
    <row r="296" spans="1:20" ht="30.6" customHeight="1" x14ac:dyDescent="0.25">
      <c r="A296" s="39">
        <f>'M1 MAQUETTE (ANNUEL)'!B292</f>
        <v>0</v>
      </c>
      <c r="B296" s="39">
        <f>'M1 MAQUETTE (ANNUEL)'!C292</f>
        <v>0</v>
      </c>
      <c r="C296" s="38">
        <f>'M1 MAQUETTE (ANNUEL)'!F292</f>
        <v>0</v>
      </c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7"/>
      <c r="T296" s="1"/>
    </row>
    <row r="297" spans="1:20" ht="30.6" customHeight="1" x14ac:dyDescent="0.25">
      <c r="A297" s="39">
        <f>'M1 MAQUETTE (ANNUEL)'!B293</f>
        <v>0</v>
      </c>
      <c r="B297" s="39">
        <f>'M1 MAQUETTE (ANNUEL)'!C293</f>
        <v>0</v>
      </c>
      <c r="C297" s="38">
        <f>'M1 MAQUETTE (ANNUEL)'!F293</f>
        <v>0</v>
      </c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7"/>
      <c r="T297" s="1"/>
    </row>
    <row r="298" spans="1:20" ht="30.6" customHeight="1" x14ac:dyDescent="0.25">
      <c r="A298" s="39">
        <f>'M1 MAQUETTE (ANNUEL)'!B294</f>
        <v>0</v>
      </c>
      <c r="B298" s="39">
        <f>'M1 MAQUETTE (ANNUEL)'!C294</f>
        <v>0</v>
      </c>
      <c r="C298" s="38">
        <f>'M1 MAQUETTE (ANNUEL)'!F294</f>
        <v>0</v>
      </c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7"/>
      <c r="T298" s="1"/>
    </row>
    <row r="299" spans="1:20" ht="30.6" customHeight="1" x14ac:dyDescent="0.25">
      <c r="A299" s="39">
        <f>'M1 MAQUETTE (ANNUEL)'!B295</f>
        <v>0</v>
      </c>
      <c r="B299" s="39">
        <f>'M1 MAQUETTE (ANNUEL)'!C295</f>
        <v>0</v>
      </c>
      <c r="C299" s="38">
        <f>'M1 MAQUETTE (ANNUEL)'!F295</f>
        <v>0</v>
      </c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7"/>
      <c r="T299" s="1"/>
    </row>
    <row r="300" spans="1:20" ht="30.6" customHeight="1" x14ac:dyDescent="0.25">
      <c r="A300" s="39">
        <f>'M1 MAQUETTE (ANNUEL)'!B296</f>
        <v>0</v>
      </c>
      <c r="B300" s="39">
        <f>'M1 MAQUETTE (ANNUEL)'!C296</f>
        <v>0</v>
      </c>
      <c r="C300" s="38">
        <f>'M1 MAQUETTE (ANNUEL)'!F296</f>
        <v>0</v>
      </c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7"/>
      <c r="T300" s="1"/>
    </row>
    <row r="301" spans="1:20" ht="30.6" customHeight="1" x14ac:dyDescent="0.25">
      <c r="A301" s="39">
        <f>'M1 MAQUETTE (ANNUEL)'!B297</f>
        <v>0</v>
      </c>
      <c r="B301" s="39">
        <f>'M1 MAQUETTE (ANNUEL)'!C297</f>
        <v>0</v>
      </c>
      <c r="C301" s="38">
        <f>'M1 MAQUETTE (ANNUEL)'!F297</f>
        <v>0</v>
      </c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7"/>
      <c r="T301" s="1"/>
    </row>
    <row r="302" spans="1:20" ht="30.6" customHeight="1" x14ac:dyDescent="0.25">
      <c r="A302" s="39">
        <f>'M1 MAQUETTE (ANNUEL)'!B298</f>
        <v>0</v>
      </c>
      <c r="B302" s="39">
        <f>'M1 MAQUETTE (ANNUEL)'!C298</f>
        <v>0</v>
      </c>
      <c r="C302" s="38">
        <f>'M1 MAQUETTE (ANNUEL)'!F298</f>
        <v>0</v>
      </c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7"/>
      <c r="T302" s="1"/>
    </row>
    <row r="303" spans="1:20" ht="30.6" customHeight="1" x14ac:dyDescent="0.25">
      <c r="A303" s="39">
        <f>'M1 MAQUETTE (ANNUEL)'!B299</f>
        <v>0</v>
      </c>
      <c r="B303" s="39">
        <f>'M1 MAQUETTE (ANNUEL)'!C299</f>
        <v>0</v>
      </c>
      <c r="C303" s="38">
        <f>'M1 MAQUETTE (ANNUEL)'!F299</f>
        <v>0</v>
      </c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7"/>
      <c r="T303" s="1"/>
    </row>
    <row r="304" spans="1:20" ht="30.6" customHeight="1" x14ac:dyDescent="0.25">
      <c r="A304" s="39">
        <f>'M1 MAQUETTE (ANNUEL)'!B300</f>
        <v>0</v>
      </c>
      <c r="B304" s="39">
        <f>'M1 MAQUETTE (ANNUEL)'!C300</f>
        <v>0</v>
      </c>
      <c r="C304" s="38">
        <f>'M1 MAQUETTE (ANNUEL)'!F300</f>
        <v>0</v>
      </c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7"/>
      <c r="T304" s="1"/>
    </row>
    <row r="305" spans="1:20" ht="30.6" customHeight="1" x14ac:dyDescent="0.25">
      <c r="A305" s="39">
        <f>'M1 MAQUETTE (ANNUEL)'!B301</f>
        <v>0</v>
      </c>
      <c r="B305" s="39">
        <f>'M1 MAQUETTE (ANNUEL)'!C301</f>
        <v>0</v>
      </c>
      <c r="C305" s="38">
        <f>'M1 MAQUETTE (ANNUEL)'!F301</f>
        <v>0</v>
      </c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7"/>
      <c r="T305" s="1"/>
    </row>
    <row r="306" spans="1:20" ht="30.6" customHeight="1" x14ac:dyDescent="0.25">
      <c r="A306" s="39">
        <f>'M1 MAQUETTE (ANNUEL)'!B302</f>
        <v>0</v>
      </c>
      <c r="B306" s="39">
        <f>'M1 MAQUETTE (ANNUEL)'!C302</f>
        <v>0</v>
      </c>
      <c r="C306" s="38">
        <f>'M1 MAQUETTE (ANNUEL)'!F302</f>
        <v>0</v>
      </c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7"/>
      <c r="T306" s="1"/>
    </row>
    <row r="307" spans="1:20" ht="30.6" customHeight="1" x14ac:dyDescent="0.25">
      <c r="A307" s="39">
        <f>'M1 MAQUETTE (ANNUEL)'!B303</f>
        <v>0</v>
      </c>
      <c r="B307" s="39">
        <f>'M1 MAQUETTE (ANNUEL)'!C303</f>
        <v>0</v>
      </c>
      <c r="C307" s="38">
        <f>'M1 MAQUETTE (ANNUEL)'!F303</f>
        <v>0</v>
      </c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7"/>
      <c r="T307" s="1"/>
    </row>
    <row r="308" spans="1:20" ht="30.6" customHeight="1" x14ac:dyDescent="0.25">
      <c r="A308" s="39">
        <f>'M1 MAQUETTE (ANNUEL)'!B304</f>
        <v>0</v>
      </c>
      <c r="B308" s="39">
        <f>'M1 MAQUETTE (ANNUEL)'!C304</f>
        <v>0</v>
      </c>
      <c r="C308" s="38">
        <f>'M1 MAQUETTE (ANNUEL)'!F304</f>
        <v>0</v>
      </c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7"/>
      <c r="T308" s="1"/>
    </row>
    <row r="309" spans="1:20" ht="30.6" customHeight="1" x14ac:dyDescent="0.25">
      <c r="A309" s="39">
        <f>'M1 MAQUETTE (ANNUEL)'!B305</f>
        <v>0</v>
      </c>
      <c r="B309" s="39">
        <f>'M1 MAQUETTE (ANNUEL)'!C305</f>
        <v>0</v>
      </c>
      <c r="C309" s="38">
        <f>'M1 MAQUETTE (ANNUEL)'!F305</f>
        <v>0</v>
      </c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7"/>
      <c r="T309" s="1"/>
    </row>
    <row r="310" spans="1:20" ht="30.6" customHeight="1" x14ac:dyDescent="0.25">
      <c r="A310" s="39">
        <f>'M1 MAQUETTE (ANNUEL)'!B306</f>
        <v>0</v>
      </c>
      <c r="B310" s="39">
        <f>'M1 MAQUETTE (ANNUEL)'!C306</f>
        <v>0</v>
      </c>
      <c r="C310" s="38">
        <f>'M1 MAQUETTE (ANNUEL)'!F306</f>
        <v>0</v>
      </c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7"/>
      <c r="T310" s="1"/>
    </row>
    <row r="311" spans="1:20" ht="30.6" customHeight="1" x14ac:dyDescent="0.25">
      <c r="A311" s="39">
        <f>'M1 MAQUETTE (ANNUEL)'!B307</f>
        <v>0</v>
      </c>
      <c r="B311" s="39">
        <f>'M1 MAQUETTE (ANNUEL)'!C307</f>
        <v>0</v>
      </c>
      <c r="C311" s="38">
        <f>'M1 MAQUETTE (ANNUEL)'!F307</f>
        <v>0</v>
      </c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7"/>
      <c r="T311" s="1"/>
    </row>
    <row r="312" spans="1:20" ht="30.6" customHeight="1" x14ac:dyDescent="0.25">
      <c r="A312" s="39">
        <f>'M1 MAQUETTE (ANNUEL)'!B308</f>
        <v>0</v>
      </c>
      <c r="B312" s="39">
        <f>'M1 MAQUETTE (ANNUEL)'!C308</f>
        <v>0</v>
      </c>
      <c r="C312" s="38">
        <f>'M1 MAQUETTE (ANNUEL)'!F308</f>
        <v>0</v>
      </c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7"/>
      <c r="T312" s="1"/>
    </row>
    <row r="313" spans="1:20" ht="30.6" customHeight="1" x14ac:dyDescent="0.25">
      <c r="A313" s="39">
        <f>'M1 MAQUETTE (ANNUEL)'!B309</f>
        <v>0</v>
      </c>
      <c r="B313" s="39">
        <f>'M1 MAQUETTE (ANNUEL)'!C309</f>
        <v>0</v>
      </c>
      <c r="C313" s="38">
        <f>'M1 MAQUETTE (ANNUEL)'!F309</f>
        <v>0</v>
      </c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7"/>
      <c r="T313" s="1"/>
    </row>
    <row r="314" spans="1:20" ht="30.6" customHeight="1" x14ac:dyDescent="0.25">
      <c r="A314" s="39">
        <f>'M1 MAQUETTE (ANNUEL)'!B310</f>
        <v>0</v>
      </c>
      <c r="B314" s="39">
        <f>'M1 MAQUETTE (ANNUEL)'!C310</f>
        <v>0</v>
      </c>
      <c r="C314" s="38">
        <f>'M1 MAQUETTE (ANNUEL)'!F310</f>
        <v>0</v>
      </c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7"/>
      <c r="T314" s="1"/>
    </row>
    <row r="315" spans="1:20" ht="30.6" customHeight="1" x14ac:dyDescent="0.25">
      <c r="A315" s="39">
        <f>'M1 MAQUETTE (ANNUEL)'!B311</f>
        <v>0</v>
      </c>
      <c r="B315" s="39">
        <f>'M1 MAQUETTE (ANNUEL)'!C311</f>
        <v>0</v>
      </c>
      <c r="C315" s="38">
        <f>'M1 MAQUETTE (ANNUEL)'!F311</f>
        <v>0</v>
      </c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7"/>
      <c r="T315" s="1"/>
    </row>
    <row r="316" spans="1:20" ht="30.6" customHeight="1" x14ac:dyDescent="0.25">
      <c r="A316" s="39">
        <f>'M1 MAQUETTE (ANNUEL)'!B312</f>
        <v>0</v>
      </c>
      <c r="B316" s="39">
        <f>'M1 MAQUETTE (ANNUEL)'!C312</f>
        <v>0</v>
      </c>
      <c r="C316" s="38">
        <f>'M1 MAQUETTE (ANNUEL)'!F312</f>
        <v>0</v>
      </c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7"/>
      <c r="T316" s="1"/>
    </row>
  </sheetData>
  <sheetProtection formatCells="0" insertRows="0"/>
  <mergeCells count="27">
    <mergeCell ref="A1:I6"/>
    <mergeCell ref="E7:F9"/>
    <mergeCell ref="H7:I9"/>
    <mergeCell ref="A7:A11"/>
    <mergeCell ref="G7:G9"/>
    <mergeCell ref="B7:B11"/>
    <mergeCell ref="C7:D9"/>
    <mergeCell ref="C10:D11"/>
    <mergeCell ref="E10:I11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3:A14"/>
    <mergeCell ref="B13:C14"/>
    <mergeCell ref="B15:C16"/>
    <mergeCell ref="D13:D14"/>
    <mergeCell ref="D15:D16"/>
    <mergeCell ref="A15:A16"/>
  </mergeCells>
  <conditionalFormatting sqref="A1:A17 A317:A1015">
    <cfRule type="expression" dxfId="394" priority="315">
      <formula>$C1="Parcours Pédagogique"</formula>
    </cfRule>
    <cfRule type="expression" dxfId="393" priority="316">
      <formula>$C1="BLOC"</formula>
    </cfRule>
    <cfRule type="expression" dxfId="392" priority="317">
      <formula>$C1="OPTION"</formula>
    </cfRule>
  </conditionalFormatting>
  <conditionalFormatting sqref="A19:A41">
    <cfRule type="expression" dxfId="391" priority="145">
      <formula>$C19="Modification MCC"</formula>
    </cfRule>
    <cfRule type="expression" dxfId="390" priority="146">
      <formula>$C19="Modification"</formula>
    </cfRule>
    <cfRule type="expression" dxfId="389" priority="147">
      <formula>$C19="Création"</formula>
    </cfRule>
    <cfRule type="expression" dxfId="388" priority="148">
      <formula>$C19="Fermeture"</formula>
    </cfRule>
  </conditionalFormatting>
  <conditionalFormatting sqref="A18:T18 C19:S19 C28:R29 C37:R37 A42:S316 D25:R25 D20:D24 C20:C26 C30:D36 C38:D41">
    <cfRule type="expression" dxfId="387" priority="328">
      <formula>$C18="Modification MCC"</formula>
    </cfRule>
  </conditionalFormatting>
  <conditionalFormatting sqref="A18:T18 C19:S19 D20:D24 C20:C26 D25:R25 C28:R29 C30:D36 C37:R37 C38:D41 A42:S316">
    <cfRule type="expression" dxfId="386" priority="329">
      <formula>$C18="Modification"</formula>
    </cfRule>
    <cfRule type="expression" dxfId="385" priority="334">
      <formula>$C18="Création"</formula>
    </cfRule>
    <cfRule type="expression" dxfId="384" priority="336">
      <formula>$C18="Fermeture"</formula>
    </cfRule>
  </conditionalFormatting>
  <conditionalFormatting sqref="B19:B27">
    <cfRule type="expression" dxfId="383" priority="165">
      <formula>$F19="Fermeture"</formula>
    </cfRule>
    <cfRule type="expression" dxfId="382" priority="166">
      <formula>$F19="Modification"</formula>
    </cfRule>
    <cfRule type="expression" dxfId="381" priority="167">
      <formula>$F19="Création"</formula>
    </cfRule>
  </conditionalFormatting>
  <conditionalFormatting sqref="B28:B36">
    <cfRule type="expression" dxfId="380" priority="159">
      <formula>#REF!="Fermeture"</formula>
    </cfRule>
    <cfRule type="expression" dxfId="379" priority="160">
      <formula>#REF!="Modification"</formula>
    </cfRule>
    <cfRule type="expression" dxfId="378" priority="161">
      <formula>#REF!="Création"</formula>
    </cfRule>
  </conditionalFormatting>
  <conditionalFormatting sqref="B37:B41">
    <cfRule type="expression" dxfId="377" priority="153">
      <formula>$F37="Fermeture"</formula>
    </cfRule>
    <cfRule type="expression" dxfId="376" priority="154">
      <formula>$F37="Modification"</formula>
    </cfRule>
    <cfRule type="expression" dxfId="375" priority="155">
      <formula>$F37="Création"</formula>
    </cfRule>
  </conditionalFormatting>
  <conditionalFormatting sqref="B1:S9 B10:E10 J10:S11 B11:D11 B12:M12 P12 B13:H13 K13:L13 B14:G14 K14:N14 P14:S17 B15:H15 K15:M16 B16:G16 B17:M17 B317:S1015">
    <cfRule type="expression" dxfId="374" priority="321">
      <formula>$D1="Modification"</formula>
    </cfRule>
    <cfRule type="expression" dxfId="373" priority="326">
      <formula>$D1="Création"</formula>
    </cfRule>
    <cfRule type="expression" dxfId="372" priority="327">
      <formula>$D1="Fermeture"</formula>
    </cfRule>
  </conditionalFormatting>
  <conditionalFormatting sqref="B317:S1015 B1:S9 J10:S11 B12:M12 K14:N14 K15:M16 B17:M17 P14:S17 B10:E10 B11:D11 P12 B13:H13 K13:L13 B14:G14 B15:H15 B16:G16">
    <cfRule type="expression" dxfId="371" priority="320">
      <formula>$D1="Modification MCC"</formula>
    </cfRule>
  </conditionalFormatting>
  <conditionalFormatting sqref="C27:S27">
    <cfRule type="expression" dxfId="370" priority="119">
      <formula>$C27="Modification MCC"</formula>
    </cfRule>
    <cfRule type="expression" dxfId="369" priority="120">
      <formula>$C27="Modification"</formula>
    </cfRule>
    <cfRule type="expression" dxfId="368" priority="121">
      <formula>$C27="Création"</formula>
    </cfRule>
    <cfRule type="expression" dxfId="367" priority="122">
      <formula>$C27="Fermeture"</formula>
    </cfRule>
  </conditionalFormatting>
  <conditionalFormatting sqref="D20:D24 D25:R25">
    <cfRule type="expression" dxfId="366" priority="296">
      <formula>$B20="OPTION"</formula>
    </cfRule>
  </conditionalFormatting>
  <conditionalFormatting sqref="D26:S26">
    <cfRule type="expression" dxfId="365" priority="123">
      <formula>$B26="OPTION"</formula>
    </cfRule>
    <cfRule type="expression" dxfId="364" priority="130">
      <formula>$C26="Modification MCC"</formula>
    </cfRule>
    <cfRule type="expression" dxfId="363" priority="131">
      <formula>$C26="Modification"</formula>
    </cfRule>
    <cfRule type="expression" dxfId="362" priority="132">
      <formula>$C26="Création"</formula>
    </cfRule>
    <cfRule type="expression" dxfId="361" priority="133">
      <formula>$C26="Fermeture"</formula>
    </cfRule>
  </conditionalFormatting>
  <conditionalFormatting sqref="E20:S23">
    <cfRule type="expression" dxfId="360" priority="79">
      <formula>$B20="OPTION"</formula>
    </cfRule>
    <cfRule type="expression" dxfId="359" priority="86">
      <formula>$C20="Modification MCC"</formula>
    </cfRule>
    <cfRule type="expression" dxfId="358" priority="87">
      <formula>$C20="Modification"</formula>
    </cfRule>
    <cfRule type="expression" dxfId="357" priority="88">
      <formula>$C20="Création"</formula>
    </cfRule>
    <cfRule type="expression" dxfId="356" priority="89">
      <formula>$C20="Fermeture"</formula>
    </cfRule>
  </conditionalFormatting>
  <conditionalFormatting sqref="E24:S24">
    <cfRule type="expression" dxfId="355" priority="60">
      <formula>$B24="OPTION"</formula>
    </cfRule>
    <cfRule type="expression" dxfId="354" priority="67">
      <formula>$C24="Modification MCC"</formula>
    </cfRule>
    <cfRule type="expression" dxfId="353" priority="68">
      <formula>$C24="Modification"</formula>
    </cfRule>
    <cfRule type="expression" dxfId="352" priority="69">
      <formula>$C24="Création"</formula>
    </cfRule>
    <cfRule type="expression" dxfId="351" priority="70">
      <formula>$C24="Fermeture"</formula>
    </cfRule>
  </conditionalFormatting>
  <conditionalFormatting sqref="E27:S27">
    <cfRule type="expression" dxfId="350" priority="112">
      <formula>$B27="OPTION"</formula>
    </cfRule>
  </conditionalFormatting>
  <conditionalFormatting sqref="E30:S30">
    <cfRule type="expression" dxfId="349" priority="41">
      <formula>$B30="OPTION"</formula>
    </cfRule>
    <cfRule type="expression" dxfId="348" priority="48">
      <formula>$C30="Modification MCC"</formula>
    </cfRule>
    <cfRule type="expression" dxfId="347" priority="49">
      <formula>$C30="Modification"</formula>
    </cfRule>
    <cfRule type="expression" dxfId="346" priority="50">
      <formula>$C30="Création"</formula>
    </cfRule>
    <cfRule type="expression" dxfId="345" priority="51">
      <formula>$C30="Fermeture"</formula>
    </cfRule>
  </conditionalFormatting>
  <conditionalFormatting sqref="E31:S36">
    <cfRule type="expression" dxfId="344" priority="22">
      <formula>$B31="OPTION"</formula>
    </cfRule>
    <cfRule type="expression" dxfId="343" priority="29">
      <formula>$C31="Modification MCC"</formula>
    </cfRule>
    <cfRule type="expression" dxfId="342" priority="30">
      <formula>$C31="Modification"</formula>
    </cfRule>
    <cfRule type="expression" dxfId="341" priority="31">
      <formula>$C31="Création"</formula>
    </cfRule>
    <cfRule type="expression" dxfId="340" priority="32">
      <formula>$C31="Fermeture"</formula>
    </cfRule>
  </conditionalFormatting>
  <conditionalFormatting sqref="E38:S39">
    <cfRule type="expression" dxfId="339" priority="90">
      <formula>$B38="OPTION"</formula>
    </cfRule>
    <cfRule type="expression" dxfId="338" priority="97">
      <formula>$C38="Modification MCC"</formula>
    </cfRule>
    <cfRule type="expression" dxfId="337" priority="98">
      <formula>$C38="Modification"</formula>
    </cfRule>
    <cfRule type="expression" dxfId="336" priority="99">
      <formula>$C38="Création"</formula>
    </cfRule>
    <cfRule type="expression" dxfId="335" priority="100">
      <formula>$C38="Fermeture"</formula>
    </cfRule>
  </conditionalFormatting>
  <conditionalFormatting sqref="E40:S41">
    <cfRule type="expression" dxfId="334" priority="10">
      <formula>$C40="Modification MCC"</formula>
    </cfRule>
    <cfRule type="expression" dxfId="333" priority="11">
      <formula>$C40="Modification"</formula>
    </cfRule>
    <cfRule type="expression" dxfId="332" priority="12">
      <formula>$C40="Création"</formula>
    </cfRule>
    <cfRule type="expression" dxfId="331" priority="13">
      <formula>$C40="Fermeture"</formula>
    </cfRule>
  </conditionalFormatting>
  <conditionalFormatting sqref="J1:J23">
    <cfRule type="expression" dxfId="330" priority="83">
      <formula>$I1="NON"</formula>
    </cfRule>
  </conditionalFormatting>
  <conditionalFormatting sqref="J24">
    <cfRule type="expression" dxfId="329" priority="64">
      <formula>$I24="NON"</formula>
    </cfRule>
  </conditionalFormatting>
  <conditionalFormatting sqref="J25">
    <cfRule type="expression" dxfId="328" priority="300">
      <formula>$I25="NON"</formula>
    </cfRule>
  </conditionalFormatting>
  <conditionalFormatting sqref="J26">
    <cfRule type="expression" dxfId="327" priority="126">
      <formula>$I26="NON"</formula>
    </cfRule>
  </conditionalFormatting>
  <conditionalFormatting sqref="J27:J29">
    <cfRule type="expression" dxfId="326" priority="115">
      <formula>$I27="NON"</formula>
    </cfRule>
  </conditionalFormatting>
  <conditionalFormatting sqref="J30">
    <cfRule type="expression" dxfId="325" priority="45">
      <formula>$I30="NON"</formula>
    </cfRule>
  </conditionalFormatting>
  <conditionalFormatting sqref="J31:J36">
    <cfRule type="expression" dxfId="324" priority="26">
      <formula>$I31="NON"</formula>
    </cfRule>
  </conditionalFormatting>
  <conditionalFormatting sqref="J37:J39">
    <cfRule type="expression" dxfId="323" priority="93">
      <formula>$I37="NON"</formula>
    </cfRule>
  </conditionalFormatting>
  <conditionalFormatting sqref="J40:J1015">
    <cfRule type="expression" dxfId="322" priority="5">
      <formula>$I40="NON"</formula>
    </cfRule>
  </conditionalFormatting>
  <conditionalFormatting sqref="L28:L29 L37 L42:L316 L18:L19">
    <cfRule type="expression" dxfId="321" priority="319">
      <formula>$K18="CCI (CC Intégral)"</formula>
    </cfRule>
  </conditionalFormatting>
  <conditionalFormatting sqref="L28:L29 L37">
    <cfRule type="expression" dxfId="320" priority="280">
      <formula>$B28="OPTION"</formula>
    </cfRule>
  </conditionalFormatting>
  <conditionalFormatting sqref="L40:L41">
    <cfRule type="expression" dxfId="319" priority="8">
      <formula>$K40="CT (Contrôle terminal)"</formula>
    </cfRule>
    <cfRule type="expression" dxfId="318" priority="9">
      <formula>$K40="CCI (CC Intégral)"</formula>
    </cfRule>
  </conditionalFormatting>
  <conditionalFormatting sqref="L42:L316 L18:L19">
    <cfRule type="expression" dxfId="317" priority="318">
      <formula>$K18="CT (Contrôle terminal)"</formula>
    </cfRule>
  </conditionalFormatting>
  <conditionalFormatting sqref="L43:L44">
    <cfRule type="expression" dxfId="316" priority="278">
      <formula>$B43="OPTION"</formula>
    </cfRule>
  </conditionalFormatting>
  <conditionalFormatting sqref="L28:M29 L37:M37">
    <cfRule type="expression" dxfId="315" priority="314">
      <formula>$K28="CT (Contrôle terminal)"</formula>
    </cfRule>
  </conditionalFormatting>
  <conditionalFormatting sqref="M1:M23">
    <cfRule type="expression" dxfId="314" priority="85">
      <formula>$K1="CT (Contrôle terminal)"</formula>
    </cfRule>
  </conditionalFormatting>
  <conditionalFormatting sqref="M24">
    <cfRule type="expression" dxfId="313" priority="66">
      <formula>$K24="CT (Contrôle terminal)"</formula>
    </cfRule>
  </conditionalFormatting>
  <conditionalFormatting sqref="M25">
    <cfRule type="expression" dxfId="312" priority="302">
      <formula>$K25="CT (Contrôle terminal)"</formula>
    </cfRule>
  </conditionalFormatting>
  <conditionalFormatting sqref="M26">
    <cfRule type="expression" dxfId="311" priority="127">
      <formula>$K26="CT (Contrôle terminal)"</formula>
    </cfRule>
  </conditionalFormatting>
  <conditionalFormatting sqref="M27">
    <cfRule type="expression" dxfId="310" priority="116">
      <formula>$K27="CT (Contrôle terminal)"</formula>
    </cfRule>
  </conditionalFormatting>
  <conditionalFormatting sqref="M30">
    <cfRule type="expression" dxfId="309" priority="47">
      <formula>$K30="CT (Contrôle terminal)"</formula>
    </cfRule>
  </conditionalFormatting>
  <conditionalFormatting sqref="M31:M36">
    <cfRule type="expression" dxfId="308" priority="28">
      <formula>$K31="CT (Contrôle terminal)"</formula>
    </cfRule>
  </conditionalFormatting>
  <conditionalFormatting sqref="M38:M39">
    <cfRule type="expression" dxfId="307" priority="94">
      <formula>$K38="CT (Contrôle terminal)"</formula>
    </cfRule>
  </conditionalFormatting>
  <conditionalFormatting sqref="M40:M1015">
    <cfRule type="expression" dxfId="306" priority="7">
      <formula>$K40="CT (Contrôle terminal)"</formula>
    </cfRule>
  </conditionalFormatting>
  <conditionalFormatting sqref="N1:O1015">
    <cfRule type="expression" dxfId="305" priority="4">
      <formula>$K1="CCI (CC Intégral)"</formula>
    </cfRule>
  </conditionalFormatting>
  <conditionalFormatting sqref="P19:S23">
    <cfRule type="expression" dxfId="304" priority="84">
      <formula>$H$15="Session Unique"</formula>
    </cfRule>
  </conditionalFormatting>
  <conditionalFormatting sqref="P24:S24">
    <cfRule type="expression" dxfId="303" priority="65">
      <formula>$H$15="Session Unique"</formula>
    </cfRule>
  </conditionalFormatting>
  <conditionalFormatting sqref="P26:S26">
    <cfRule type="expression" dxfId="302" priority="129">
      <formula>$H$15="Session Unique"</formula>
    </cfRule>
  </conditionalFormatting>
  <conditionalFormatting sqref="P27:S29">
    <cfRule type="expression" dxfId="301" priority="118">
      <formula>$H$15="Session Unique"</formula>
    </cfRule>
  </conditionalFormatting>
  <conditionalFormatting sqref="P30:S30">
    <cfRule type="expression" dxfId="300" priority="46">
      <formula>$H$15="Session Unique"</formula>
    </cfRule>
  </conditionalFormatting>
  <conditionalFormatting sqref="P31:S36">
    <cfRule type="expression" dxfId="299" priority="27">
      <formula>$H$15="Session Unique"</formula>
    </cfRule>
  </conditionalFormatting>
  <conditionalFormatting sqref="P37:S39">
    <cfRule type="expression" dxfId="298" priority="96">
      <formula>$H$15="Session Unique"</formula>
    </cfRule>
  </conditionalFormatting>
  <conditionalFormatting sqref="P40:S41">
    <cfRule type="expression" dxfId="297" priority="6">
      <formula>$H$15="Session Unique"</formula>
    </cfRule>
  </conditionalFormatting>
  <conditionalFormatting sqref="P42:S316 P25:R25">
    <cfRule type="expression" dxfId="296" priority="311">
      <formula>$H$15="Session Unique"</formula>
    </cfRule>
  </conditionalFormatting>
  <conditionalFormatting sqref="Q1:R1015">
    <cfRule type="expression" dxfId="295" priority="2">
      <formula>$P1="Autres"</formula>
    </cfRule>
  </conditionalFormatting>
  <conditionalFormatting sqref="S1:S23">
    <cfRule type="expression" dxfId="294" priority="81">
      <formula>$P1="CT (Contrôle terminal)"</formula>
    </cfRule>
  </conditionalFormatting>
  <conditionalFormatting sqref="S23">
    <cfRule type="expression" dxfId="293" priority="74">
      <formula>$C23="Modification MCC"</formula>
    </cfRule>
    <cfRule type="expression" dxfId="292" priority="75">
      <formula>$C23="Modification"</formula>
    </cfRule>
    <cfRule type="expression" dxfId="291" priority="76">
      <formula>$C23="Création"</formula>
    </cfRule>
    <cfRule type="expression" dxfId="290" priority="77">
      <formula>$C23="Fermeture"</formula>
    </cfRule>
    <cfRule type="expression" dxfId="289" priority="78">
      <formula>$H$15="Session Unique"</formula>
    </cfRule>
  </conditionalFormatting>
  <conditionalFormatting sqref="S23:S24">
    <cfRule type="expression" dxfId="288" priority="62">
      <formula>$P23="CT (Contrôle terminal)"</formula>
    </cfRule>
  </conditionalFormatting>
  <conditionalFormatting sqref="S24">
    <cfRule type="expression" dxfId="287" priority="54">
      <formula>$P24="CT (Contrôle terminal)"</formula>
    </cfRule>
    <cfRule type="expression" dxfId="286" priority="55">
      <formula>$C24="Modification MCC"</formula>
    </cfRule>
    <cfRule type="expression" dxfId="285" priority="56">
      <formula>$C24="Modification"</formula>
    </cfRule>
    <cfRule type="expression" dxfId="284" priority="57">
      <formula>$C24="Création"</formula>
    </cfRule>
    <cfRule type="expression" dxfId="283" priority="58">
      <formula>$C24="Fermeture"</formula>
    </cfRule>
    <cfRule type="expression" dxfId="282" priority="59">
      <formula>$H$15="Session Unique"</formula>
    </cfRule>
  </conditionalFormatting>
  <conditionalFormatting sqref="S26:S27">
    <cfRule type="expression" dxfId="281" priority="117">
      <formula>$P26="CT (Contrôle terminal)"</formula>
    </cfRule>
  </conditionalFormatting>
  <conditionalFormatting sqref="S28:S29 S37">
    <cfRule type="expression" dxfId="280" priority="346">
      <formula>$C26="Modification MCC"</formula>
    </cfRule>
    <cfRule type="expression" dxfId="279" priority="347">
      <formula>$C26="Modification"</formula>
    </cfRule>
    <cfRule type="expression" dxfId="278" priority="348">
      <formula>$C26="Création"</formula>
    </cfRule>
    <cfRule type="expression" dxfId="277" priority="349">
      <formula>$C26="Fermeture"</formula>
    </cfRule>
    <cfRule type="expression" dxfId="276" priority="351">
      <formula>$P26="CT (Contrôle terminal)"</formula>
    </cfRule>
    <cfRule type="expression" dxfId="275" priority="353">
      <formula>$B26="OPTION"</formula>
    </cfRule>
  </conditionalFormatting>
  <conditionalFormatting sqref="S30">
    <cfRule type="expression" dxfId="274" priority="36">
      <formula>$C30="Modification MCC"</formula>
    </cfRule>
    <cfRule type="expression" dxfId="273" priority="37">
      <formula>$C30="Modification"</formula>
    </cfRule>
    <cfRule type="expression" dxfId="272" priority="38">
      <formula>$C30="Création"</formula>
    </cfRule>
    <cfRule type="expression" dxfId="271" priority="39">
      <formula>$C30="Fermeture"</formula>
    </cfRule>
    <cfRule type="expression" dxfId="270" priority="40">
      <formula>$H$15="Session Unique"</formula>
    </cfRule>
    <cfRule type="expression" dxfId="269" priority="43">
      <formula>$P30="CT (Contrôle terminal)"</formula>
    </cfRule>
  </conditionalFormatting>
  <conditionalFormatting sqref="S30:S36">
    <cfRule type="expression" dxfId="268" priority="24">
      <formula>$P30="CT (Contrôle terminal)"</formula>
    </cfRule>
  </conditionalFormatting>
  <conditionalFormatting sqref="S31:S36">
    <cfRule type="expression" dxfId="267" priority="16">
      <formula>$P31="CT (Contrôle terminal)"</formula>
    </cfRule>
    <cfRule type="expression" dxfId="266" priority="17">
      <formula>$C31="Modification MCC"</formula>
    </cfRule>
    <cfRule type="expression" dxfId="265" priority="18">
      <formula>$C31="Modification"</formula>
    </cfRule>
    <cfRule type="expression" dxfId="264" priority="19">
      <formula>$C31="Création"</formula>
    </cfRule>
    <cfRule type="expression" dxfId="263" priority="20">
      <formula>$C31="Fermeture"</formula>
    </cfRule>
    <cfRule type="expression" dxfId="262" priority="21">
      <formula>$H$15="Session Unique"</formula>
    </cfRule>
  </conditionalFormatting>
  <conditionalFormatting sqref="S38:S41">
    <cfRule type="expression" dxfId="261" priority="3">
      <formula>$P38="CT (Contrôle terminal)"</formula>
    </cfRule>
  </conditionalFormatting>
  <conditionalFormatting sqref="S42:S1015 T18">
    <cfRule type="expression" dxfId="260" priority="308">
      <formula>$P18="CT (Contrôle terminal)"</formula>
    </cfRule>
  </conditionalFormatting>
  <conditionalFormatting sqref="S43">
    <cfRule type="expression" dxfId="259" priority="287">
      <formula>$B27="OPTION"</formula>
    </cfRule>
    <cfRule type="expression" dxfId="258" priority="288">
      <formula>$P27="CT (Contrôle terminal)"</formula>
    </cfRule>
    <cfRule type="expression" dxfId="257" priority="289">
      <formula>$C27="Modification MCC"</formula>
    </cfRule>
    <cfRule type="expression" dxfId="256" priority="290">
      <formula>$C27="Modification"</formula>
    </cfRule>
    <cfRule type="expression" dxfId="255" priority="291">
      <formula>$C27="Création"</formula>
    </cfRule>
    <cfRule type="expression" dxfId="254" priority="292">
      <formula>$C27="Fermeture"</formula>
    </cfRule>
  </conditionalFormatting>
  <conditionalFormatting sqref="S44">
    <cfRule type="expression" dxfId="253" priority="281">
      <formula>$B42="OPTION"</formula>
    </cfRule>
    <cfRule type="expression" dxfId="252" priority="282">
      <formula>$P42="CT (Contrôle terminal)"</formula>
    </cfRule>
    <cfRule type="expression" dxfId="251" priority="283">
      <formula>$C42="Modification MCC"</formula>
    </cfRule>
    <cfRule type="expression" dxfId="250" priority="284">
      <formula>$C42="Modification"</formula>
    </cfRule>
    <cfRule type="expression" dxfId="249" priority="285">
      <formula>$C42="Création"</formula>
    </cfRule>
    <cfRule type="expression" dxfId="248" priority="286">
      <formula>$C42="Fermeture"</formula>
    </cfRule>
  </conditionalFormatting>
  <conditionalFormatting sqref="S23:T24">
    <cfRule type="expression" dxfId="247" priority="52">
      <formula>$B23="OPTION"</formula>
    </cfRule>
  </conditionalFormatting>
  <conditionalFormatting sqref="S30:T36">
    <cfRule type="expression" dxfId="246" priority="14">
      <formula>$B30="OPTION"</formula>
    </cfRule>
  </conditionalFormatting>
  <conditionalFormatting sqref="T41">
    <cfRule type="expression" dxfId="245" priority="1">
      <formula>$B41="OPTION"</formula>
    </cfRule>
  </conditionalFormatting>
  <dataValidations count="7">
    <dataValidation type="list" allowBlank="1" showInputMessage="1" showErrorMessage="1" sqref="E19:I316" xr:uid="{00000000-0002-0000-0400-000000000000}">
      <formula1>"OUI, NON"</formula1>
    </dataValidation>
    <dataValidation type="list" allowBlank="1" showInputMessage="1" showErrorMessage="1" sqref="P19:P316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16" xr:uid="{00000000-0002-0000-0400-000003000000}">
      <formula1>"Modification MCC"</formula1>
    </dataValidation>
    <dataValidation type="list" allowBlank="1" showInputMessage="1" showErrorMessage="1" sqref="K19:K316" xr:uid="{00000000-0002-0000-0400-000004000000}">
      <formula1>List_Controle2</formula1>
    </dataValidation>
    <dataValidation type="list" allowBlank="1" showInputMessage="1" showErrorMessage="1" sqref="N19:N316 Q19:Q316" xr:uid="{00000000-0002-0000-0400-000005000000}">
      <formula1>List_Controle</formula1>
    </dataValidation>
    <dataValidation type="list" allowBlank="1" showInputMessage="1" showErrorMessage="1" sqref="B19:B41" xr:uid="{572D92A3-3767-4A5A-9BCC-6FB458DC74A0}">
      <formula1>List_NatureELP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Y299"/>
  <sheetViews>
    <sheetView showGridLines="0" topLeftCell="A6" zoomScale="60" zoomScaleNormal="60" workbookViewId="0">
      <pane ySplit="13" topLeftCell="A44" activePane="bottomLeft" state="frozen"/>
      <selection activeCell="A6" sqref="A6"/>
      <selection pane="bottomLeft" activeCell="Q53" sqref="Q53"/>
    </sheetView>
  </sheetViews>
  <sheetFormatPr baseColWidth="10" defaultColWidth="11.42578125" defaultRowHeight="15" x14ac:dyDescent="0.25"/>
  <cols>
    <col min="1" max="1" width="18.5703125" style="14" customWidth="1"/>
    <col min="2" max="2" width="53.5703125" style="14" customWidth="1"/>
    <col min="3" max="3" width="18" style="14" customWidth="1"/>
    <col min="4" max="4" width="14.7109375" style="14" bestFit="1" customWidth="1"/>
    <col min="5" max="5" width="13.42578125" style="14" bestFit="1" customWidth="1"/>
    <col min="6" max="6" width="14.7109375" style="14" bestFit="1" customWidth="1"/>
    <col min="7" max="7" width="22.140625" style="14" bestFit="1" customWidth="1"/>
    <col min="8" max="9" width="18.85546875" style="14" bestFit="1" customWidth="1"/>
    <col min="10" max="10" width="22.140625" style="14" bestFit="1" customWidth="1"/>
    <col min="11" max="11" width="22.85546875" style="61" bestFit="1" customWidth="1"/>
    <col min="12" max="12" width="18.140625" style="14" bestFit="1" customWidth="1"/>
    <col min="13" max="13" width="21" style="14" bestFit="1" customWidth="1"/>
    <col min="14" max="14" width="18.85546875" style="61" bestFit="1" customWidth="1"/>
    <col min="15" max="15" width="18.140625" style="14" bestFit="1" customWidth="1"/>
    <col min="16" max="16" width="16.85546875" style="14" bestFit="1" customWidth="1"/>
    <col min="17" max="17" width="16.85546875" style="68" bestFit="1" customWidth="1"/>
    <col min="18" max="18" width="18.85546875" style="68" bestFit="1" customWidth="1"/>
    <col min="19" max="19" width="16.85546875" style="14" bestFit="1" customWidth="1"/>
    <col min="20" max="20" width="21.85546875" style="14" bestFit="1" customWidth="1"/>
    <col min="21" max="21" width="46.7109375" style="14" bestFit="1" customWidth="1"/>
    <col min="22" max="22" width="61.140625" style="14" bestFit="1" customWidth="1"/>
  </cols>
  <sheetData>
    <row r="1" spans="1:14" x14ac:dyDescent="0.25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33"/>
      <c r="N1" s="33"/>
    </row>
    <row r="2" spans="1:14" x14ac:dyDescent="0.25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33"/>
      <c r="N2" s="33"/>
    </row>
    <row r="3" spans="1:14" x14ac:dyDescent="0.25">
      <c r="A3" s="180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33"/>
      <c r="N3" s="33"/>
    </row>
    <row r="4" spans="1:14" x14ac:dyDescent="0.25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33"/>
      <c r="N4" s="33"/>
    </row>
    <row r="5" spans="1:14" x14ac:dyDescent="0.25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33"/>
      <c r="N5" s="33"/>
    </row>
    <row r="6" spans="1:14" x14ac:dyDescent="0.25">
      <c r="A6" s="180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33"/>
      <c r="N6" s="33"/>
    </row>
    <row r="7" spans="1:14" ht="18" customHeight="1" x14ac:dyDescent="0.25">
      <c r="A7" s="200" t="s">
        <v>261</v>
      </c>
      <c r="B7" s="208" t="str">
        <f>'Fiche Générale'!B2</f>
        <v>LIFE</v>
      </c>
      <c r="C7" s="200" t="s">
        <v>262</v>
      </c>
      <c r="D7" s="200"/>
      <c r="E7" s="211">
        <f>'Fiche Générale'!B3</f>
        <v>0</v>
      </c>
      <c r="F7" s="208"/>
      <c r="G7" s="200" t="s">
        <v>263</v>
      </c>
      <c r="H7" s="214" t="str">
        <f>'Fiche Générale'!B4</f>
        <v>-</v>
      </c>
      <c r="I7" s="214"/>
      <c r="J7" s="214"/>
      <c r="K7" s="214"/>
      <c r="L7" s="214"/>
      <c r="M7" s="118"/>
      <c r="N7" s="109"/>
    </row>
    <row r="8" spans="1:14" ht="18" customHeight="1" x14ac:dyDescent="0.25">
      <c r="A8" s="200"/>
      <c r="B8" s="209"/>
      <c r="C8" s="200"/>
      <c r="D8" s="200"/>
      <c r="E8" s="212"/>
      <c r="F8" s="209"/>
      <c r="G8" s="200"/>
      <c r="H8" s="214"/>
      <c r="I8" s="214"/>
      <c r="J8" s="214"/>
      <c r="K8" s="214"/>
      <c r="L8" s="214"/>
      <c r="M8" s="118"/>
      <c r="N8" s="109"/>
    </row>
    <row r="9" spans="1:14" ht="18" customHeight="1" x14ac:dyDescent="0.25">
      <c r="A9" s="200"/>
      <c r="B9" s="209"/>
      <c r="C9" s="200"/>
      <c r="D9" s="200"/>
      <c r="E9" s="213"/>
      <c r="F9" s="210"/>
      <c r="G9" s="200"/>
      <c r="H9" s="214"/>
      <c r="I9" s="214"/>
      <c r="J9" s="214"/>
      <c r="K9" s="214"/>
      <c r="L9" s="214"/>
      <c r="M9" s="118"/>
      <c r="N9" s="109"/>
    </row>
    <row r="10" spans="1:14" ht="18" customHeight="1" x14ac:dyDescent="0.25">
      <c r="A10" s="200"/>
      <c r="B10" s="209"/>
      <c r="C10" s="201" t="s">
        <v>264</v>
      </c>
      <c r="D10" s="201"/>
      <c r="E10" s="202">
        <f>'Fiche Générale'!B12</f>
        <v>0</v>
      </c>
      <c r="F10" s="203"/>
      <c r="G10" s="203"/>
      <c r="H10" s="203"/>
      <c r="I10" s="203"/>
      <c r="J10" s="203"/>
      <c r="K10" s="203"/>
      <c r="L10" s="204"/>
      <c r="M10" s="110"/>
      <c r="N10" s="110"/>
    </row>
    <row r="11" spans="1:14" ht="18" customHeight="1" x14ac:dyDescent="0.25">
      <c r="A11" s="200"/>
      <c r="B11" s="210"/>
      <c r="C11" s="201"/>
      <c r="D11" s="201"/>
      <c r="E11" s="205"/>
      <c r="F11" s="206"/>
      <c r="G11" s="206"/>
      <c r="H11" s="206"/>
      <c r="I11" s="206"/>
      <c r="J11" s="206"/>
      <c r="K11" s="206"/>
      <c r="L11" s="207"/>
      <c r="M11" s="110"/>
      <c r="N11" s="110"/>
    </row>
    <row r="12" spans="1:14" x14ac:dyDescent="0.25">
      <c r="K12" s="14"/>
      <c r="N12" s="14"/>
    </row>
    <row r="13" spans="1:14" x14ac:dyDescent="0.25">
      <c r="A13" s="180" t="s">
        <v>265</v>
      </c>
      <c r="B13" s="126" t="s">
        <v>414</v>
      </c>
      <c r="C13" s="180" t="s">
        <v>267</v>
      </c>
      <c r="D13" s="180"/>
      <c r="E13" s="174">
        <f>'M1 MAQUETTE (ANNUEL)'!E13:F14</f>
        <v>0</v>
      </c>
      <c r="F13" s="174"/>
      <c r="G13" s="180" t="s">
        <v>268</v>
      </c>
      <c r="H13" s="123"/>
      <c r="I13" s="123"/>
      <c r="J13" s="43"/>
      <c r="K13" s="43"/>
      <c r="N13" s="14"/>
    </row>
    <row r="14" spans="1:14" x14ac:dyDescent="0.25">
      <c r="A14" s="180"/>
      <c r="B14" s="129"/>
      <c r="C14" s="180"/>
      <c r="D14" s="180"/>
      <c r="E14" s="174"/>
      <c r="F14" s="174"/>
      <c r="G14" s="180"/>
      <c r="H14" s="123"/>
      <c r="I14" s="123"/>
      <c r="J14" s="43"/>
      <c r="K14" s="43"/>
      <c r="N14" s="14"/>
    </row>
    <row r="15" spans="1:14" x14ac:dyDescent="0.25">
      <c r="A15" s="180" t="s">
        <v>269</v>
      </c>
      <c r="B15" s="126" t="s">
        <v>226</v>
      </c>
      <c r="C15" s="186" t="s">
        <v>270</v>
      </c>
      <c r="D15" s="187"/>
      <c r="E15" s="180"/>
      <c r="F15" s="180"/>
      <c r="G15" s="180" t="s">
        <v>271</v>
      </c>
      <c r="H15" s="123"/>
      <c r="I15" s="123"/>
      <c r="J15" s="43"/>
      <c r="K15" s="43"/>
      <c r="N15" s="14"/>
    </row>
    <row r="16" spans="1:14" x14ac:dyDescent="0.25">
      <c r="A16" s="180"/>
      <c r="B16" s="129"/>
      <c r="C16" s="189"/>
      <c r="D16" s="190"/>
      <c r="E16" s="180"/>
      <c r="F16" s="180"/>
      <c r="G16" s="180"/>
      <c r="H16" s="123"/>
      <c r="I16" s="123"/>
      <c r="J16" s="43"/>
      <c r="K16" s="43"/>
      <c r="N16" s="14"/>
    </row>
    <row r="17" spans="1:25" x14ac:dyDescent="0.25">
      <c r="I17" s="15"/>
      <c r="J17" s="15"/>
      <c r="K17" s="15"/>
      <c r="L17" s="15"/>
      <c r="M17" s="15"/>
      <c r="N17" s="15"/>
      <c r="O17" s="15"/>
      <c r="P17" s="15"/>
      <c r="Q17" s="69"/>
      <c r="R17" s="69"/>
      <c r="S17" s="15"/>
      <c r="T17" s="15"/>
      <c r="U17" s="15"/>
    </row>
    <row r="18" spans="1:25" ht="49.15" customHeight="1" x14ac:dyDescent="0.25">
      <c r="A18" s="3" t="s">
        <v>272</v>
      </c>
      <c r="B18" s="3" t="s">
        <v>273</v>
      </c>
      <c r="C18" s="3" t="s">
        <v>3</v>
      </c>
      <c r="D18" s="3" t="s">
        <v>274</v>
      </c>
      <c r="E18" s="3" t="s">
        <v>6</v>
      </c>
      <c r="F18" s="3" t="s">
        <v>5</v>
      </c>
      <c r="G18" s="3" t="s">
        <v>275</v>
      </c>
      <c r="H18" s="3" t="s">
        <v>144</v>
      </c>
      <c r="I18" s="3" t="s">
        <v>223</v>
      </c>
      <c r="J18" s="3" t="s">
        <v>276</v>
      </c>
      <c r="K18" s="3" t="s">
        <v>415</v>
      </c>
      <c r="L18" s="3" t="s">
        <v>228</v>
      </c>
      <c r="M18" s="3" t="s">
        <v>416</v>
      </c>
      <c r="N18" s="3" t="s">
        <v>417</v>
      </c>
      <c r="O18" s="3" t="s">
        <v>229</v>
      </c>
      <c r="P18" s="3" t="s">
        <v>280</v>
      </c>
      <c r="Q18" s="3" t="s">
        <v>281</v>
      </c>
      <c r="R18" s="3" t="s">
        <v>282</v>
      </c>
      <c r="S18" s="3" t="s">
        <v>283</v>
      </c>
      <c r="T18" s="3" t="s">
        <v>4</v>
      </c>
      <c r="U18" s="3" t="s">
        <v>284</v>
      </c>
      <c r="V18" s="4" t="s">
        <v>286</v>
      </c>
    </row>
    <row r="19" spans="1:25" s="14" customFormat="1" ht="43.15" customHeight="1" x14ac:dyDescent="0.25">
      <c r="A19" s="116">
        <v>1</v>
      </c>
      <c r="B19" s="117" t="s">
        <v>418</v>
      </c>
      <c r="C19" s="59" t="s">
        <v>29</v>
      </c>
      <c r="D19" s="7"/>
      <c r="E19" s="5"/>
      <c r="F19" s="5"/>
      <c r="G19" s="5" t="s">
        <v>419</v>
      </c>
      <c r="H19" s="7"/>
      <c r="I19" s="7"/>
      <c r="J19" s="7"/>
      <c r="K19" s="62"/>
      <c r="L19" s="7"/>
      <c r="M19" s="7"/>
      <c r="N19" s="62"/>
      <c r="O19" s="7"/>
      <c r="P19" s="7"/>
      <c r="Q19" s="67"/>
      <c r="R19" s="67"/>
      <c r="S19" s="7"/>
      <c r="T19" s="7"/>
      <c r="U19" s="5"/>
      <c r="V19" s="5"/>
      <c r="X19"/>
    </row>
    <row r="20" spans="1:25" s="14" customFormat="1" ht="43.15" customHeight="1" x14ac:dyDescent="0.25">
      <c r="A20" s="20"/>
      <c r="B20" s="22" t="s">
        <v>420</v>
      </c>
      <c r="C20" s="59" t="s">
        <v>35</v>
      </c>
      <c r="D20" s="7"/>
      <c r="E20" s="5"/>
      <c r="F20" s="5"/>
      <c r="G20" s="5"/>
      <c r="H20" s="7"/>
      <c r="I20" s="7"/>
      <c r="J20" s="7"/>
      <c r="K20" s="62"/>
      <c r="L20" s="7"/>
      <c r="M20" s="7"/>
      <c r="N20" s="62"/>
      <c r="O20" s="7"/>
      <c r="P20" s="7"/>
      <c r="Q20" s="67"/>
      <c r="R20" s="67"/>
      <c r="S20" s="7"/>
      <c r="T20" s="7"/>
      <c r="U20" s="5"/>
      <c r="V20" s="5"/>
      <c r="X20"/>
    </row>
    <row r="21" spans="1:25" s="14" customFormat="1" ht="43.15" customHeight="1" x14ac:dyDescent="0.25">
      <c r="A21" s="53" t="s">
        <v>289</v>
      </c>
      <c r="B21" s="56" t="s">
        <v>421</v>
      </c>
      <c r="C21" s="55" t="s">
        <v>39</v>
      </c>
      <c r="D21" s="7"/>
      <c r="E21" s="5"/>
      <c r="F21" s="5"/>
      <c r="G21" s="5" t="s">
        <v>422</v>
      </c>
      <c r="H21" s="7" t="s">
        <v>211</v>
      </c>
      <c r="I21" s="7"/>
      <c r="J21" s="7"/>
      <c r="K21" s="62"/>
      <c r="L21" s="7"/>
      <c r="M21" s="7"/>
      <c r="N21" s="62"/>
      <c r="O21" s="7"/>
      <c r="P21" s="7"/>
      <c r="Q21" s="67"/>
      <c r="R21" s="67"/>
      <c r="S21" s="7" t="s">
        <v>292</v>
      </c>
      <c r="T21" s="7"/>
      <c r="U21" s="5"/>
      <c r="V21" s="5"/>
      <c r="X21"/>
    </row>
    <row r="22" spans="1:25" s="14" customFormat="1" ht="43.15" customHeight="1" x14ac:dyDescent="0.25">
      <c r="A22" s="20" t="s">
        <v>423</v>
      </c>
      <c r="B22" s="57" t="s">
        <v>424</v>
      </c>
      <c r="C22" s="7" t="s">
        <v>29</v>
      </c>
      <c r="D22" s="7"/>
      <c r="E22" s="6"/>
      <c r="F22" s="6"/>
      <c r="G22" s="6" t="s">
        <v>425</v>
      </c>
      <c r="H22" s="7" t="s">
        <v>211</v>
      </c>
      <c r="I22" s="10"/>
      <c r="J22" s="10"/>
      <c r="K22" s="62"/>
      <c r="L22" s="7"/>
      <c r="M22" s="7"/>
      <c r="N22" s="62"/>
      <c r="O22" s="10"/>
      <c r="P22" s="10"/>
      <c r="Q22" s="70"/>
      <c r="R22" s="70"/>
      <c r="S22" s="10" t="s">
        <v>292</v>
      </c>
      <c r="T22" s="10"/>
      <c r="U22" s="6"/>
      <c r="V22" s="6"/>
      <c r="X22"/>
    </row>
    <row r="23" spans="1:25" s="14" customFormat="1" ht="43.15" customHeight="1" x14ac:dyDescent="0.25">
      <c r="A23" s="20" t="s">
        <v>426</v>
      </c>
      <c r="B23" s="60" t="s">
        <v>427</v>
      </c>
      <c r="C23" s="7" t="s">
        <v>12</v>
      </c>
      <c r="D23" s="7">
        <v>6</v>
      </c>
      <c r="E23" s="5"/>
      <c r="F23" s="5"/>
      <c r="G23" s="5" t="s">
        <v>428</v>
      </c>
      <c r="H23" s="7" t="s">
        <v>211</v>
      </c>
      <c r="I23" s="7">
        <v>24</v>
      </c>
      <c r="J23" s="7">
        <v>30</v>
      </c>
      <c r="K23" s="62">
        <f>J23/2</f>
        <v>15</v>
      </c>
      <c r="L23" s="7">
        <v>20</v>
      </c>
      <c r="M23" s="7">
        <v>15</v>
      </c>
      <c r="N23" s="63">
        <f>15/2</f>
        <v>7.5</v>
      </c>
      <c r="O23" s="7"/>
      <c r="P23" s="67">
        <f>(I23*1.5)+L23</f>
        <v>56</v>
      </c>
      <c r="Q23" s="67">
        <f>(K23*1.5)+N23</f>
        <v>30</v>
      </c>
      <c r="R23" s="67">
        <f t="shared" ref="R23:R53" si="0">Q23-P23</f>
        <v>-26</v>
      </c>
      <c r="S23" s="7" t="s">
        <v>292</v>
      </c>
      <c r="T23" s="7" t="s">
        <v>13</v>
      </c>
      <c r="U23" s="5" t="s">
        <v>429</v>
      </c>
      <c r="V23" s="5" t="s">
        <v>295</v>
      </c>
      <c r="X23">
        <f>SUM(J23:J27)</f>
        <v>102</v>
      </c>
      <c r="Y23" s="14">
        <f>SUM(M23:M27)</f>
        <v>57</v>
      </c>
    </row>
    <row r="24" spans="1:25" ht="43.15" customHeight="1" x14ac:dyDescent="0.25">
      <c r="A24" s="20" t="s">
        <v>430</v>
      </c>
      <c r="B24" s="60" t="s">
        <v>431</v>
      </c>
      <c r="C24" s="7" t="s">
        <v>12</v>
      </c>
      <c r="D24" s="7">
        <v>3</v>
      </c>
      <c r="E24" s="5"/>
      <c r="F24" s="5"/>
      <c r="G24" s="5" t="s">
        <v>432</v>
      </c>
      <c r="H24" s="7" t="s">
        <v>211</v>
      </c>
      <c r="I24" s="7">
        <v>12</v>
      </c>
      <c r="J24" s="7">
        <v>12</v>
      </c>
      <c r="K24" s="62">
        <f>12/2</f>
        <v>6</v>
      </c>
      <c r="L24" s="7">
        <v>10</v>
      </c>
      <c r="M24" s="7">
        <v>12</v>
      </c>
      <c r="N24" s="62">
        <f>12/2</f>
        <v>6</v>
      </c>
      <c r="O24" s="7"/>
      <c r="P24" s="67">
        <f t="shared" ref="P24:P52" si="1">(I24*1.5)+L24</f>
        <v>28</v>
      </c>
      <c r="Q24" s="67">
        <f>K24*1.5+N24</f>
        <v>15</v>
      </c>
      <c r="R24" s="67">
        <f t="shared" si="0"/>
        <v>-13</v>
      </c>
      <c r="S24" s="7" t="s">
        <v>292</v>
      </c>
      <c r="T24" s="7" t="s">
        <v>13</v>
      </c>
      <c r="U24" s="5" t="s">
        <v>433</v>
      </c>
      <c r="V24" s="5" t="s">
        <v>295</v>
      </c>
    </row>
    <row r="25" spans="1:25" ht="43.15" customHeight="1" x14ac:dyDescent="0.25">
      <c r="A25" s="20" t="s">
        <v>434</v>
      </c>
      <c r="B25" s="57" t="s">
        <v>435</v>
      </c>
      <c r="C25" s="7" t="s">
        <v>29</v>
      </c>
      <c r="D25" s="7"/>
      <c r="E25" s="5"/>
      <c r="F25" s="5"/>
      <c r="G25" s="5" t="s">
        <v>436</v>
      </c>
      <c r="H25" s="7" t="s">
        <v>211</v>
      </c>
      <c r="I25" s="7"/>
      <c r="J25" s="7"/>
      <c r="K25" s="62"/>
      <c r="L25" s="7"/>
      <c r="M25" s="7"/>
      <c r="N25" s="62"/>
      <c r="O25" s="7"/>
      <c r="P25" s="67">
        <f t="shared" si="1"/>
        <v>0</v>
      </c>
      <c r="Q25" s="67">
        <f t="shared" ref="Q25:Q52" si="2">K25+N25</f>
        <v>0</v>
      </c>
      <c r="R25" s="67">
        <f t="shared" si="0"/>
        <v>0</v>
      </c>
      <c r="S25" s="7"/>
      <c r="T25" s="7"/>
      <c r="U25" s="5"/>
      <c r="V25" s="5"/>
    </row>
    <row r="26" spans="1:25" ht="43.15" customHeight="1" x14ac:dyDescent="0.25">
      <c r="A26" s="20" t="s">
        <v>437</v>
      </c>
      <c r="B26" s="60" t="s">
        <v>438</v>
      </c>
      <c r="C26" s="7" t="s">
        <v>12</v>
      </c>
      <c r="D26" s="7">
        <v>6</v>
      </c>
      <c r="E26" s="5"/>
      <c r="F26" s="5"/>
      <c r="G26" s="5" t="s">
        <v>439</v>
      </c>
      <c r="H26" s="7" t="s">
        <v>211</v>
      </c>
      <c r="I26" s="44">
        <v>24</v>
      </c>
      <c r="J26" s="7">
        <v>30</v>
      </c>
      <c r="K26" s="62">
        <f>J26/2</f>
        <v>15</v>
      </c>
      <c r="L26" s="7">
        <v>20</v>
      </c>
      <c r="M26" s="7">
        <v>15</v>
      </c>
      <c r="N26" s="62">
        <v>15</v>
      </c>
      <c r="O26" s="7"/>
      <c r="P26" s="67">
        <f t="shared" si="1"/>
        <v>56</v>
      </c>
      <c r="Q26" s="67">
        <f t="shared" si="2"/>
        <v>30</v>
      </c>
      <c r="R26" s="67">
        <f t="shared" si="0"/>
        <v>-26</v>
      </c>
      <c r="S26" s="7" t="s">
        <v>292</v>
      </c>
      <c r="T26" s="7" t="s">
        <v>22</v>
      </c>
      <c r="U26" s="5" t="s">
        <v>440</v>
      </c>
      <c r="V26" s="5" t="s">
        <v>295</v>
      </c>
    </row>
    <row r="27" spans="1:25" ht="43.15" customHeight="1" x14ac:dyDescent="0.25">
      <c r="A27" s="20" t="s">
        <v>441</v>
      </c>
      <c r="B27" s="60" t="s">
        <v>442</v>
      </c>
      <c r="C27" s="7" t="s">
        <v>12</v>
      </c>
      <c r="D27" s="7">
        <v>6</v>
      </c>
      <c r="E27" s="5"/>
      <c r="F27" s="5"/>
      <c r="G27" s="5" t="s">
        <v>443</v>
      </c>
      <c r="H27" s="7" t="s">
        <v>211</v>
      </c>
      <c r="I27" s="7">
        <v>24</v>
      </c>
      <c r="J27" s="7">
        <v>30</v>
      </c>
      <c r="K27" s="62">
        <f>J27/2</f>
        <v>15</v>
      </c>
      <c r="L27" s="7">
        <v>20</v>
      </c>
      <c r="M27" s="7">
        <v>15</v>
      </c>
      <c r="N27" s="62">
        <v>15</v>
      </c>
      <c r="O27" s="7"/>
      <c r="P27" s="67">
        <f t="shared" si="1"/>
        <v>56</v>
      </c>
      <c r="Q27" s="67">
        <f t="shared" si="2"/>
        <v>30</v>
      </c>
      <c r="R27" s="67">
        <f t="shared" si="0"/>
        <v>-26</v>
      </c>
      <c r="S27" s="7" t="s">
        <v>292</v>
      </c>
      <c r="T27" s="7" t="s">
        <v>22</v>
      </c>
      <c r="U27" s="5" t="s">
        <v>444</v>
      </c>
      <c r="V27" s="6" t="s">
        <v>295</v>
      </c>
    </row>
    <row r="28" spans="1:25" ht="43.15" customHeight="1" x14ac:dyDescent="0.25">
      <c r="A28" s="53" t="s">
        <v>296</v>
      </c>
      <c r="B28" s="54" t="s">
        <v>445</v>
      </c>
      <c r="C28" s="55" t="s">
        <v>39</v>
      </c>
      <c r="D28" s="7"/>
      <c r="E28" s="5"/>
      <c r="F28" s="5"/>
      <c r="G28" s="5" t="s">
        <v>446</v>
      </c>
      <c r="H28" s="7" t="s">
        <v>211</v>
      </c>
      <c r="I28" s="7"/>
      <c r="J28" s="7"/>
      <c r="K28" s="62"/>
      <c r="L28" s="7"/>
      <c r="M28" s="7"/>
      <c r="N28" s="62"/>
      <c r="O28" s="7"/>
      <c r="P28" s="67">
        <f t="shared" si="1"/>
        <v>0</v>
      </c>
      <c r="Q28" s="67">
        <f t="shared" si="2"/>
        <v>0</v>
      </c>
      <c r="R28" s="67">
        <f t="shared" si="0"/>
        <v>0</v>
      </c>
      <c r="S28" s="7"/>
      <c r="T28" s="7"/>
      <c r="U28" s="5"/>
      <c r="V28" s="5"/>
    </row>
    <row r="29" spans="1:25" ht="43.15" customHeight="1" x14ac:dyDescent="0.25">
      <c r="A29" s="20" t="s">
        <v>447</v>
      </c>
      <c r="B29" s="57" t="s">
        <v>424</v>
      </c>
      <c r="C29" s="7" t="s">
        <v>29</v>
      </c>
      <c r="D29" s="7"/>
      <c r="E29" s="5"/>
      <c r="F29" s="5"/>
      <c r="G29" s="5" t="s">
        <v>448</v>
      </c>
      <c r="H29" s="7" t="s">
        <v>211</v>
      </c>
      <c r="I29" s="7"/>
      <c r="J29" s="7"/>
      <c r="K29" s="62"/>
      <c r="L29" s="7"/>
      <c r="M29" s="7"/>
      <c r="N29" s="62"/>
      <c r="O29" s="7"/>
      <c r="P29" s="67">
        <f t="shared" si="1"/>
        <v>0</v>
      </c>
      <c r="Q29" s="67">
        <f t="shared" si="2"/>
        <v>0</v>
      </c>
      <c r="R29" s="67">
        <f t="shared" si="0"/>
        <v>0</v>
      </c>
      <c r="S29" s="7" t="s">
        <v>292</v>
      </c>
      <c r="T29" s="7"/>
      <c r="U29" s="5"/>
      <c r="V29" s="5"/>
    </row>
    <row r="30" spans="1:25" ht="43.15" customHeight="1" x14ac:dyDescent="0.25">
      <c r="A30" s="20" t="s">
        <v>449</v>
      </c>
      <c r="B30" s="60" t="s">
        <v>450</v>
      </c>
      <c r="C30" s="7" t="s">
        <v>12</v>
      </c>
      <c r="D30" s="7">
        <v>6</v>
      </c>
      <c r="E30" s="5"/>
      <c r="F30" s="5"/>
      <c r="G30" s="5" t="s">
        <v>451</v>
      </c>
      <c r="H30" s="7" t="s">
        <v>211</v>
      </c>
      <c r="I30" s="7">
        <v>24</v>
      </c>
      <c r="J30" s="7">
        <v>30</v>
      </c>
      <c r="K30" s="62">
        <f>J30/2</f>
        <v>15</v>
      </c>
      <c r="L30" s="7">
        <v>20</v>
      </c>
      <c r="M30" s="7">
        <v>15</v>
      </c>
      <c r="N30" s="62">
        <v>15</v>
      </c>
      <c r="O30" s="7"/>
      <c r="P30" s="67">
        <f t="shared" si="1"/>
        <v>56</v>
      </c>
      <c r="Q30" s="67">
        <f t="shared" si="2"/>
        <v>30</v>
      </c>
      <c r="R30" s="67">
        <f t="shared" si="0"/>
        <v>-26</v>
      </c>
      <c r="S30" s="7" t="s">
        <v>292</v>
      </c>
      <c r="T30" s="7" t="s">
        <v>22</v>
      </c>
      <c r="U30" s="5" t="s">
        <v>452</v>
      </c>
      <c r="V30" s="5" t="s">
        <v>295</v>
      </c>
    </row>
    <row r="31" spans="1:25" ht="43.15" customHeight="1" x14ac:dyDescent="0.25">
      <c r="A31" s="20" t="s">
        <v>453</v>
      </c>
      <c r="B31" s="60" t="s">
        <v>454</v>
      </c>
      <c r="C31" s="7" t="s">
        <v>12</v>
      </c>
      <c r="D31" s="7">
        <v>3</v>
      </c>
      <c r="E31" s="5"/>
      <c r="F31" s="5"/>
      <c r="G31" s="5" t="s">
        <v>455</v>
      </c>
      <c r="H31" s="7" t="s">
        <v>211</v>
      </c>
      <c r="I31" s="7">
        <v>15</v>
      </c>
      <c r="J31" s="7">
        <v>12</v>
      </c>
      <c r="K31" s="62">
        <f>12/2</f>
        <v>6</v>
      </c>
      <c r="L31" s="7">
        <v>10</v>
      </c>
      <c r="M31" s="7">
        <v>12</v>
      </c>
      <c r="N31" s="62">
        <v>12</v>
      </c>
      <c r="O31" s="7"/>
      <c r="P31" s="67">
        <f t="shared" si="1"/>
        <v>32.5</v>
      </c>
      <c r="Q31" s="67">
        <f t="shared" si="2"/>
        <v>18</v>
      </c>
      <c r="R31" s="67">
        <f t="shared" si="0"/>
        <v>-14.5</v>
      </c>
      <c r="S31" s="7" t="s">
        <v>292</v>
      </c>
      <c r="T31" s="7" t="s">
        <v>22</v>
      </c>
      <c r="U31" s="5" t="s">
        <v>456</v>
      </c>
      <c r="V31" s="5" t="s">
        <v>295</v>
      </c>
    </row>
    <row r="32" spans="1:25" ht="43.15" customHeight="1" x14ac:dyDescent="0.25">
      <c r="A32" s="20" t="s">
        <v>457</v>
      </c>
      <c r="B32" s="57" t="s">
        <v>435</v>
      </c>
      <c r="C32" s="7" t="s">
        <v>29</v>
      </c>
      <c r="D32" s="7"/>
      <c r="E32" s="5"/>
      <c r="F32" s="5"/>
      <c r="G32" s="5" t="s">
        <v>458</v>
      </c>
      <c r="H32" s="7" t="s">
        <v>211</v>
      </c>
      <c r="I32" s="7"/>
      <c r="J32" s="7"/>
      <c r="K32" s="62"/>
      <c r="L32" s="7"/>
      <c r="M32" s="7"/>
      <c r="N32" s="62"/>
      <c r="O32" s="7"/>
      <c r="P32" s="67">
        <f t="shared" si="1"/>
        <v>0</v>
      </c>
      <c r="Q32" s="67">
        <f t="shared" si="2"/>
        <v>0</v>
      </c>
      <c r="R32" s="67">
        <f t="shared" si="0"/>
        <v>0</v>
      </c>
      <c r="S32" s="7" t="s">
        <v>292</v>
      </c>
      <c r="T32" s="7"/>
      <c r="U32" s="5"/>
      <c r="V32" s="5"/>
    </row>
    <row r="33" spans="1:25" ht="43.15" customHeight="1" x14ac:dyDescent="0.25">
      <c r="A33" s="20" t="s">
        <v>459</v>
      </c>
      <c r="B33" s="60" t="s">
        <v>460</v>
      </c>
      <c r="C33" s="7" t="s">
        <v>12</v>
      </c>
      <c r="D33" s="7">
        <v>6</v>
      </c>
      <c r="E33" s="5"/>
      <c r="F33" s="5"/>
      <c r="G33" s="5" t="s">
        <v>461</v>
      </c>
      <c r="H33" s="5"/>
      <c r="I33" s="7">
        <v>24</v>
      </c>
      <c r="J33" s="7">
        <v>30</v>
      </c>
      <c r="K33" s="62">
        <f>J33/2</f>
        <v>15</v>
      </c>
      <c r="L33" s="7">
        <v>20</v>
      </c>
      <c r="M33" s="7">
        <v>15</v>
      </c>
      <c r="N33" s="62">
        <v>15</v>
      </c>
      <c r="O33" s="7"/>
      <c r="P33" s="67">
        <f t="shared" si="1"/>
        <v>56</v>
      </c>
      <c r="Q33" s="67">
        <f t="shared" si="2"/>
        <v>30</v>
      </c>
      <c r="R33" s="67">
        <f t="shared" si="0"/>
        <v>-26</v>
      </c>
      <c r="S33" s="7" t="s">
        <v>292</v>
      </c>
      <c r="T33" s="7" t="s">
        <v>22</v>
      </c>
      <c r="U33" s="5" t="s">
        <v>462</v>
      </c>
      <c r="V33" s="5" t="s">
        <v>295</v>
      </c>
    </row>
    <row r="34" spans="1:25" ht="43.15" customHeight="1" x14ac:dyDescent="0.25">
      <c r="A34" s="20" t="s">
        <v>463</v>
      </c>
      <c r="B34" s="60" t="s">
        <v>464</v>
      </c>
      <c r="C34" s="7" t="s">
        <v>12</v>
      </c>
      <c r="D34" s="7">
        <v>6</v>
      </c>
      <c r="E34" s="5"/>
      <c r="F34" s="5"/>
      <c r="G34" s="5" t="s">
        <v>465</v>
      </c>
      <c r="H34" s="7" t="s">
        <v>211</v>
      </c>
      <c r="I34" s="7">
        <v>24</v>
      </c>
      <c r="J34" s="7">
        <v>30</v>
      </c>
      <c r="K34" s="62">
        <f>J34/2</f>
        <v>15</v>
      </c>
      <c r="L34" s="7">
        <v>20</v>
      </c>
      <c r="M34" s="7">
        <v>15</v>
      </c>
      <c r="N34" s="62">
        <v>15</v>
      </c>
      <c r="O34" s="7"/>
      <c r="P34" s="67">
        <f t="shared" si="1"/>
        <v>56</v>
      </c>
      <c r="Q34" s="67">
        <f t="shared" si="2"/>
        <v>30</v>
      </c>
      <c r="R34" s="67">
        <f t="shared" si="0"/>
        <v>-26</v>
      </c>
      <c r="S34" s="7" t="s">
        <v>292</v>
      </c>
      <c r="T34" s="7" t="s">
        <v>22</v>
      </c>
      <c r="U34" s="5" t="s">
        <v>466</v>
      </c>
      <c r="V34" s="5" t="s">
        <v>295</v>
      </c>
    </row>
    <row r="35" spans="1:25" ht="43.15" customHeight="1" x14ac:dyDescent="0.25">
      <c r="A35" s="53" t="s">
        <v>301</v>
      </c>
      <c r="B35" s="56" t="s">
        <v>467</v>
      </c>
      <c r="C35" s="55" t="s">
        <v>39</v>
      </c>
      <c r="D35" s="7"/>
      <c r="E35" s="5"/>
      <c r="F35" s="5"/>
      <c r="G35" s="5" t="s">
        <v>468</v>
      </c>
      <c r="H35" s="7" t="s">
        <v>211</v>
      </c>
      <c r="I35" s="7"/>
      <c r="J35" s="7"/>
      <c r="K35" s="62"/>
      <c r="L35" s="7"/>
      <c r="M35" s="7"/>
      <c r="N35" s="62"/>
      <c r="O35" s="7"/>
      <c r="P35" s="67">
        <f t="shared" si="1"/>
        <v>0</v>
      </c>
      <c r="Q35" s="67">
        <f t="shared" si="2"/>
        <v>0</v>
      </c>
      <c r="R35" s="67">
        <f t="shared" si="0"/>
        <v>0</v>
      </c>
      <c r="S35" s="7"/>
      <c r="T35" s="7"/>
      <c r="U35" s="5"/>
      <c r="V35" s="5"/>
    </row>
    <row r="36" spans="1:25" ht="43.15" customHeight="1" x14ac:dyDescent="0.25">
      <c r="A36" s="20" t="s">
        <v>469</v>
      </c>
      <c r="B36" s="57" t="s">
        <v>424</v>
      </c>
      <c r="C36" s="7" t="s">
        <v>29</v>
      </c>
      <c r="D36" s="7"/>
      <c r="E36" s="5"/>
      <c r="F36" s="5"/>
      <c r="G36" s="5" t="s">
        <v>470</v>
      </c>
      <c r="H36" s="7" t="s">
        <v>211</v>
      </c>
      <c r="I36" s="7"/>
      <c r="J36" s="7"/>
      <c r="K36" s="62"/>
      <c r="L36" s="7"/>
      <c r="M36" s="7"/>
      <c r="N36" s="62"/>
      <c r="O36" s="7"/>
      <c r="P36" s="67">
        <f t="shared" si="1"/>
        <v>0</v>
      </c>
      <c r="Q36" s="67">
        <f t="shared" si="2"/>
        <v>0</v>
      </c>
      <c r="R36" s="67">
        <f t="shared" si="0"/>
        <v>0</v>
      </c>
      <c r="S36" s="7"/>
      <c r="T36" s="7"/>
      <c r="U36" s="5"/>
      <c r="V36" s="5"/>
    </row>
    <row r="37" spans="1:25" ht="43.15" customHeight="1" x14ac:dyDescent="0.25">
      <c r="A37" s="20" t="s">
        <v>471</v>
      </c>
      <c r="B37" s="60" t="s">
        <v>472</v>
      </c>
      <c r="C37" s="7" t="s">
        <v>12</v>
      </c>
      <c r="D37" s="7">
        <v>6</v>
      </c>
      <c r="E37" s="5"/>
      <c r="F37" s="5"/>
      <c r="G37" s="5" t="s">
        <v>473</v>
      </c>
      <c r="H37" s="7" t="s">
        <v>211</v>
      </c>
      <c r="I37" s="7">
        <v>24</v>
      </c>
      <c r="J37" s="7">
        <v>30</v>
      </c>
      <c r="K37" s="62">
        <f>J37/2</f>
        <v>15</v>
      </c>
      <c r="L37" s="7">
        <v>20</v>
      </c>
      <c r="M37" s="7">
        <v>15</v>
      </c>
      <c r="N37" s="62">
        <v>15</v>
      </c>
      <c r="O37" s="7"/>
      <c r="P37" s="67">
        <f t="shared" si="1"/>
        <v>56</v>
      </c>
      <c r="Q37" s="67">
        <f t="shared" si="2"/>
        <v>30</v>
      </c>
      <c r="R37" s="67">
        <f t="shared" si="0"/>
        <v>-26</v>
      </c>
      <c r="S37" s="7" t="s">
        <v>292</v>
      </c>
      <c r="T37" s="7" t="s">
        <v>22</v>
      </c>
      <c r="U37" s="5" t="s">
        <v>338</v>
      </c>
      <c r="V37" s="5" t="s">
        <v>295</v>
      </c>
    </row>
    <row r="38" spans="1:25" ht="43.15" customHeight="1" x14ac:dyDescent="0.25">
      <c r="A38" s="20" t="s">
        <v>474</v>
      </c>
      <c r="B38" s="60" t="s">
        <v>475</v>
      </c>
      <c r="C38" s="7" t="s">
        <v>12</v>
      </c>
      <c r="D38" s="7">
        <v>3</v>
      </c>
      <c r="E38" s="5"/>
      <c r="F38" s="5"/>
      <c r="G38" s="5" t="s">
        <v>476</v>
      </c>
      <c r="H38" s="7" t="s">
        <v>211</v>
      </c>
      <c r="I38" s="7">
        <v>12</v>
      </c>
      <c r="J38" s="7">
        <v>12</v>
      </c>
      <c r="K38" s="62">
        <f>12/2</f>
        <v>6</v>
      </c>
      <c r="L38" s="7">
        <v>10</v>
      </c>
      <c r="M38" s="7">
        <v>12</v>
      </c>
      <c r="N38" s="62">
        <v>12</v>
      </c>
      <c r="O38" s="7"/>
      <c r="P38" s="67">
        <f t="shared" si="1"/>
        <v>28</v>
      </c>
      <c r="Q38" s="67">
        <f t="shared" si="2"/>
        <v>18</v>
      </c>
      <c r="R38" s="67">
        <f t="shared" si="0"/>
        <v>-10</v>
      </c>
      <c r="S38" s="7" t="s">
        <v>292</v>
      </c>
      <c r="T38" s="7" t="s">
        <v>22</v>
      </c>
      <c r="U38" s="5" t="s">
        <v>313</v>
      </c>
      <c r="V38" s="5" t="s">
        <v>295</v>
      </c>
    </row>
    <row r="39" spans="1:25" ht="43.15" customHeight="1" x14ac:dyDescent="0.25">
      <c r="A39" s="20" t="s">
        <v>477</v>
      </c>
      <c r="B39" s="57" t="s">
        <v>435</v>
      </c>
      <c r="C39" s="7" t="s">
        <v>29</v>
      </c>
      <c r="D39" s="7"/>
      <c r="E39" s="5"/>
      <c r="F39" s="5"/>
      <c r="G39" s="5" t="s">
        <v>478</v>
      </c>
      <c r="H39" s="7" t="s">
        <v>211</v>
      </c>
      <c r="I39" s="7"/>
      <c r="J39" s="7"/>
      <c r="K39" s="62"/>
      <c r="L39" s="7"/>
      <c r="M39" s="7"/>
      <c r="N39" s="62"/>
      <c r="O39" s="7"/>
      <c r="P39" s="67">
        <f t="shared" si="1"/>
        <v>0</v>
      </c>
      <c r="Q39" s="67">
        <f t="shared" si="2"/>
        <v>0</v>
      </c>
      <c r="R39" s="67">
        <f t="shared" si="0"/>
        <v>0</v>
      </c>
      <c r="S39" s="7"/>
      <c r="T39" s="7"/>
      <c r="U39" s="5"/>
      <c r="V39" s="5"/>
    </row>
    <row r="40" spans="1:25" ht="43.15" customHeight="1" x14ac:dyDescent="0.25">
      <c r="A40" s="20" t="s">
        <v>479</v>
      </c>
      <c r="B40" s="60" t="s">
        <v>480</v>
      </c>
      <c r="C40" s="7" t="s">
        <v>12</v>
      </c>
      <c r="D40" s="7">
        <v>6</v>
      </c>
      <c r="E40" s="8"/>
      <c r="F40" s="8"/>
      <c r="G40" s="8" t="s">
        <v>481</v>
      </c>
      <c r="H40" s="7" t="s">
        <v>211</v>
      </c>
      <c r="I40" s="7">
        <v>24</v>
      </c>
      <c r="J40" s="7">
        <v>30</v>
      </c>
      <c r="K40" s="62">
        <f>J40/2</f>
        <v>15</v>
      </c>
      <c r="L40" s="7">
        <v>20</v>
      </c>
      <c r="M40" s="7">
        <v>15</v>
      </c>
      <c r="N40" s="62">
        <v>15</v>
      </c>
      <c r="O40" s="7"/>
      <c r="P40" s="67">
        <f t="shared" si="1"/>
        <v>56</v>
      </c>
      <c r="Q40" s="67">
        <f t="shared" si="2"/>
        <v>30</v>
      </c>
      <c r="R40" s="67">
        <f t="shared" si="0"/>
        <v>-26</v>
      </c>
      <c r="S40" s="7" t="s">
        <v>292</v>
      </c>
      <c r="T40" s="7" t="s">
        <v>22</v>
      </c>
      <c r="U40" s="5" t="s">
        <v>338</v>
      </c>
      <c r="V40" s="5" t="s">
        <v>295</v>
      </c>
    </row>
    <row r="41" spans="1:25" ht="43.15" customHeight="1" x14ac:dyDescent="0.25">
      <c r="A41" s="20" t="s">
        <v>482</v>
      </c>
      <c r="B41" s="60" t="s">
        <v>483</v>
      </c>
      <c r="C41" s="7" t="s">
        <v>12</v>
      </c>
      <c r="D41" s="7">
        <v>6</v>
      </c>
      <c r="E41" s="8"/>
      <c r="F41" s="8"/>
      <c r="G41" s="8" t="s">
        <v>484</v>
      </c>
      <c r="H41" s="7" t="s">
        <v>211</v>
      </c>
      <c r="I41" s="7">
        <v>24</v>
      </c>
      <c r="J41" s="7">
        <v>30</v>
      </c>
      <c r="K41" s="62">
        <f>J41/2</f>
        <v>15</v>
      </c>
      <c r="L41" s="7">
        <v>20</v>
      </c>
      <c r="M41" s="7">
        <v>15</v>
      </c>
      <c r="N41" s="62">
        <v>15</v>
      </c>
      <c r="O41" s="7"/>
      <c r="P41" s="67">
        <f t="shared" si="1"/>
        <v>56</v>
      </c>
      <c r="Q41" s="67">
        <f t="shared" si="2"/>
        <v>30</v>
      </c>
      <c r="R41" s="67">
        <f t="shared" si="0"/>
        <v>-26</v>
      </c>
      <c r="S41" s="7" t="s">
        <v>292</v>
      </c>
      <c r="T41" s="7" t="s">
        <v>22</v>
      </c>
      <c r="U41" s="5" t="s">
        <v>338</v>
      </c>
      <c r="V41" s="5" t="s">
        <v>295</v>
      </c>
    </row>
    <row r="42" spans="1:25" s="14" customFormat="1" ht="43.15" customHeight="1" x14ac:dyDescent="0.25">
      <c r="A42" s="20">
        <v>2</v>
      </c>
      <c r="B42" s="111" t="s">
        <v>485</v>
      </c>
      <c r="C42" s="7" t="s">
        <v>29</v>
      </c>
      <c r="D42" s="7"/>
      <c r="E42" s="50"/>
      <c r="F42" s="8"/>
      <c r="G42" s="8" t="s">
        <v>486</v>
      </c>
      <c r="H42" s="11"/>
      <c r="I42" s="7"/>
      <c r="J42" s="7"/>
      <c r="K42" s="62"/>
      <c r="L42" s="7"/>
      <c r="M42" s="7"/>
      <c r="N42" s="62"/>
      <c r="O42" s="7"/>
      <c r="P42" s="67">
        <f t="shared" si="1"/>
        <v>0</v>
      </c>
      <c r="Q42" s="67">
        <f t="shared" si="2"/>
        <v>0</v>
      </c>
      <c r="R42" s="67">
        <f t="shared" si="0"/>
        <v>0</v>
      </c>
      <c r="S42" s="7"/>
      <c r="T42" s="7"/>
      <c r="U42" s="8"/>
      <c r="V42" s="8"/>
      <c r="X42"/>
    </row>
    <row r="43" spans="1:25" ht="43.15" customHeight="1" x14ac:dyDescent="0.25">
      <c r="A43" s="20" t="s">
        <v>316</v>
      </c>
      <c r="B43" s="60" t="s">
        <v>487</v>
      </c>
      <c r="C43" s="7" t="s">
        <v>12</v>
      </c>
      <c r="D43" s="7">
        <v>3</v>
      </c>
      <c r="E43" s="50"/>
      <c r="F43" s="8"/>
      <c r="G43" s="8" t="s">
        <v>488</v>
      </c>
      <c r="H43" s="7" t="s">
        <v>211</v>
      </c>
      <c r="I43" s="7">
        <v>12</v>
      </c>
      <c r="J43" s="7">
        <v>12</v>
      </c>
      <c r="K43" s="62">
        <v>12</v>
      </c>
      <c r="L43" s="7">
        <v>10</v>
      </c>
      <c r="M43" s="7">
        <v>12</v>
      </c>
      <c r="N43" s="62">
        <v>12</v>
      </c>
      <c r="O43" s="7"/>
      <c r="P43" s="67">
        <f t="shared" si="1"/>
        <v>28</v>
      </c>
      <c r="Q43" s="67">
        <f t="shared" si="2"/>
        <v>24</v>
      </c>
      <c r="R43" s="67">
        <f t="shared" si="0"/>
        <v>-4</v>
      </c>
      <c r="S43" s="7" t="s">
        <v>292</v>
      </c>
      <c r="T43" s="7" t="s">
        <v>22</v>
      </c>
      <c r="U43" s="5" t="s">
        <v>294</v>
      </c>
      <c r="V43" s="5" t="s">
        <v>295</v>
      </c>
      <c r="X43">
        <f>SUM(J43:J46)</f>
        <v>36</v>
      </c>
      <c r="Y43">
        <f>SUM(M43:M46)</f>
        <v>71</v>
      </c>
    </row>
    <row r="44" spans="1:25" ht="43.15" customHeight="1" x14ac:dyDescent="0.25">
      <c r="A44" s="20" t="s">
        <v>322</v>
      </c>
      <c r="B44" s="112" t="s">
        <v>489</v>
      </c>
      <c r="C44" s="7" t="s">
        <v>12</v>
      </c>
      <c r="D44" s="7">
        <v>3</v>
      </c>
      <c r="E44" s="50"/>
      <c r="F44" s="8"/>
      <c r="G44" s="8" t="s">
        <v>490</v>
      </c>
      <c r="H44" s="7" t="s">
        <v>211</v>
      </c>
      <c r="I44" s="7">
        <v>12</v>
      </c>
      <c r="J44" s="7">
        <v>12</v>
      </c>
      <c r="K44" s="62">
        <v>12</v>
      </c>
      <c r="L44" s="7">
        <v>10</v>
      </c>
      <c r="M44" s="7">
        <v>12</v>
      </c>
      <c r="N44" s="62">
        <v>12</v>
      </c>
      <c r="O44" s="7"/>
      <c r="P44" s="67">
        <f t="shared" si="1"/>
        <v>28</v>
      </c>
      <c r="Q44" s="67">
        <f t="shared" si="2"/>
        <v>24</v>
      </c>
      <c r="R44" s="67">
        <f t="shared" si="0"/>
        <v>-4</v>
      </c>
      <c r="S44" s="7" t="s">
        <v>292</v>
      </c>
      <c r="T44" s="7" t="s">
        <v>22</v>
      </c>
      <c r="U44" s="5" t="s">
        <v>491</v>
      </c>
      <c r="V44" s="5" t="s">
        <v>295</v>
      </c>
    </row>
    <row r="45" spans="1:25" ht="43.15" customHeight="1" x14ac:dyDescent="0.25">
      <c r="A45" s="20" t="s">
        <v>325</v>
      </c>
      <c r="B45" s="60" t="s">
        <v>492</v>
      </c>
      <c r="C45" s="7" t="s">
        <v>12</v>
      </c>
      <c r="D45" s="7">
        <v>3</v>
      </c>
      <c r="E45" s="50"/>
      <c r="F45" s="8"/>
      <c r="G45" s="8" t="s">
        <v>493</v>
      </c>
      <c r="H45" s="7" t="s">
        <v>211</v>
      </c>
      <c r="I45" s="7">
        <v>12</v>
      </c>
      <c r="J45" s="7">
        <v>12</v>
      </c>
      <c r="K45" s="62">
        <f>12/2</f>
        <v>6</v>
      </c>
      <c r="L45" s="7">
        <v>10</v>
      </c>
      <c r="M45" s="44">
        <v>12</v>
      </c>
      <c r="N45" s="62">
        <f>12/2</f>
        <v>6</v>
      </c>
      <c r="O45" s="7"/>
      <c r="P45" s="67">
        <f t="shared" si="1"/>
        <v>28</v>
      </c>
      <c r="Q45" s="67">
        <f>(K45*1.5)+N45</f>
        <v>15</v>
      </c>
      <c r="R45" s="67">
        <f t="shared" si="0"/>
        <v>-13</v>
      </c>
      <c r="S45" s="7" t="s">
        <v>292</v>
      </c>
      <c r="T45" s="7" t="s">
        <v>22</v>
      </c>
      <c r="U45" s="6" t="s">
        <v>494</v>
      </c>
      <c r="V45" s="5" t="s">
        <v>295</v>
      </c>
    </row>
    <row r="46" spans="1:25" ht="43.15" customHeight="1" x14ac:dyDescent="0.25">
      <c r="A46" s="20" t="s">
        <v>495</v>
      </c>
      <c r="B46" s="113" t="s">
        <v>496</v>
      </c>
      <c r="C46" s="7" t="s">
        <v>12</v>
      </c>
      <c r="D46" s="7">
        <v>0</v>
      </c>
      <c r="E46" s="8"/>
      <c r="F46" s="8"/>
      <c r="G46" s="8" t="s">
        <v>497</v>
      </c>
      <c r="H46" s="7" t="s">
        <v>211</v>
      </c>
      <c r="I46" s="44">
        <v>35</v>
      </c>
      <c r="J46" s="44"/>
      <c r="K46" s="64">
        <v>35</v>
      </c>
      <c r="L46" s="66"/>
      <c r="M46" s="44">
        <v>35</v>
      </c>
      <c r="N46" s="65">
        <v>0</v>
      </c>
      <c r="O46" s="7"/>
      <c r="P46" s="67">
        <f t="shared" si="1"/>
        <v>52.5</v>
      </c>
      <c r="Q46" s="67">
        <v>53</v>
      </c>
      <c r="R46" s="67">
        <f t="shared" si="0"/>
        <v>0.5</v>
      </c>
      <c r="S46" s="7" t="s">
        <v>292</v>
      </c>
      <c r="T46" s="7" t="s">
        <v>13</v>
      </c>
      <c r="U46" s="8" t="s">
        <v>498</v>
      </c>
      <c r="V46" s="8" t="s">
        <v>499</v>
      </c>
    </row>
    <row r="47" spans="1:25" ht="43.15" customHeight="1" x14ac:dyDescent="0.25">
      <c r="A47" s="51" t="s">
        <v>500</v>
      </c>
      <c r="B47" s="52" t="s">
        <v>501</v>
      </c>
      <c r="C47" s="7" t="s">
        <v>29</v>
      </c>
      <c r="D47" s="8"/>
      <c r="E47" s="5"/>
      <c r="F47" s="5"/>
      <c r="G47" s="5" t="s">
        <v>502</v>
      </c>
      <c r="H47" s="7"/>
      <c r="I47" s="7"/>
      <c r="J47" s="7"/>
      <c r="K47" s="62"/>
      <c r="L47" s="7"/>
      <c r="M47" s="7"/>
      <c r="N47" s="62"/>
      <c r="O47" s="7"/>
      <c r="P47" s="67">
        <f t="shared" si="1"/>
        <v>0</v>
      </c>
      <c r="Q47" s="67">
        <f t="shared" si="2"/>
        <v>0</v>
      </c>
      <c r="R47" s="67">
        <f t="shared" si="0"/>
        <v>0</v>
      </c>
      <c r="S47" s="7"/>
      <c r="T47" s="7"/>
      <c r="U47" s="5"/>
      <c r="V47" s="5"/>
    </row>
    <row r="48" spans="1:25" ht="43.15" customHeight="1" x14ac:dyDescent="0.25">
      <c r="A48" s="20" t="s">
        <v>363</v>
      </c>
      <c r="B48" s="5" t="s">
        <v>503</v>
      </c>
      <c r="C48" s="7" t="s">
        <v>12</v>
      </c>
      <c r="D48" s="36">
        <v>15</v>
      </c>
      <c r="E48" s="5"/>
      <c r="F48" s="5"/>
      <c r="G48" s="5" t="s">
        <v>504</v>
      </c>
      <c r="H48" s="7" t="s">
        <v>211</v>
      </c>
      <c r="I48" s="7"/>
      <c r="J48" s="7">
        <v>0</v>
      </c>
      <c r="K48" s="62"/>
      <c r="L48" s="7"/>
      <c r="M48" s="7">
        <v>0</v>
      </c>
      <c r="N48" s="62"/>
      <c r="O48" s="7"/>
      <c r="P48" s="67">
        <f t="shared" si="1"/>
        <v>0</v>
      </c>
      <c r="Q48" s="67">
        <f t="shared" si="2"/>
        <v>0</v>
      </c>
      <c r="R48" s="67">
        <f t="shared" si="0"/>
        <v>0</v>
      </c>
      <c r="S48" s="7" t="s">
        <v>292</v>
      </c>
      <c r="T48" s="7" t="s">
        <v>13</v>
      </c>
      <c r="U48" s="5"/>
      <c r="V48" s="5"/>
    </row>
    <row r="49" spans="1:25" ht="43.15" customHeight="1" x14ac:dyDescent="0.25">
      <c r="A49" s="20" t="s">
        <v>367</v>
      </c>
      <c r="B49" s="22" t="s">
        <v>505</v>
      </c>
      <c r="C49" s="7" t="s">
        <v>12</v>
      </c>
      <c r="D49" s="36">
        <v>12</v>
      </c>
      <c r="E49" s="5"/>
      <c r="F49" s="5"/>
      <c r="G49" s="5" t="s">
        <v>506</v>
      </c>
      <c r="H49" s="5"/>
      <c r="I49" s="7"/>
      <c r="J49" s="7">
        <v>0</v>
      </c>
      <c r="K49" s="62"/>
      <c r="L49" s="7"/>
      <c r="M49" s="7">
        <v>0</v>
      </c>
      <c r="N49" s="62"/>
      <c r="O49" s="7"/>
      <c r="P49" s="67">
        <f t="shared" si="1"/>
        <v>0</v>
      </c>
      <c r="Q49" s="67">
        <f t="shared" si="2"/>
        <v>0</v>
      </c>
      <c r="R49" s="67">
        <f t="shared" si="0"/>
        <v>0</v>
      </c>
      <c r="S49" s="7" t="s">
        <v>292</v>
      </c>
      <c r="T49" s="7" t="s">
        <v>13</v>
      </c>
      <c r="U49" s="5"/>
      <c r="V49" s="5"/>
    </row>
    <row r="50" spans="1:25" s="14" customFormat="1" ht="43.15" customHeight="1" x14ac:dyDescent="0.25">
      <c r="A50" s="20" t="s">
        <v>370</v>
      </c>
      <c r="B50" s="60" t="s">
        <v>375</v>
      </c>
      <c r="C50" s="10" t="s">
        <v>12</v>
      </c>
      <c r="D50" s="10">
        <v>3</v>
      </c>
      <c r="E50" s="6"/>
      <c r="F50" s="6"/>
      <c r="G50" s="5" t="s">
        <v>507</v>
      </c>
      <c r="H50" s="7" t="s">
        <v>211</v>
      </c>
      <c r="I50" s="10">
        <v>12</v>
      </c>
      <c r="J50" s="10">
        <v>0</v>
      </c>
      <c r="K50" s="62"/>
      <c r="L50" s="7">
        <v>10</v>
      </c>
      <c r="M50" s="7">
        <v>30</v>
      </c>
      <c r="N50" s="63">
        <f>30/4</f>
        <v>7.5</v>
      </c>
      <c r="O50" s="10"/>
      <c r="P50" s="67">
        <f t="shared" si="1"/>
        <v>28</v>
      </c>
      <c r="Q50" s="67">
        <f t="shared" si="2"/>
        <v>7.5</v>
      </c>
      <c r="R50" s="67">
        <f t="shared" si="0"/>
        <v>-20.5</v>
      </c>
      <c r="S50" s="10" t="s">
        <v>292</v>
      </c>
      <c r="T50" s="10" t="s">
        <v>13</v>
      </c>
      <c r="U50" s="6" t="s">
        <v>347</v>
      </c>
      <c r="V50" s="6"/>
      <c r="X50">
        <f>SUM(J48:J50)</f>
        <v>0</v>
      </c>
      <c r="Y50" s="14">
        <f>SUM(M48:M50)</f>
        <v>30</v>
      </c>
    </row>
    <row r="51" spans="1:25" s="14" customFormat="1" ht="43.15" customHeight="1" x14ac:dyDescent="0.3">
      <c r="A51" s="21"/>
      <c r="B51" s="23"/>
      <c r="C51" s="7"/>
      <c r="D51" s="11"/>
      <c r="E51" s="8"/>
      <c r="F51" s="8"/>
      <c r="G51" s="8"/>
      <c r="H51" s="11"/>
      <c r="I51" s="7"/>
      <c r="J51" s="7"/>
      <c r="K51" s="62"/>
      <c r="L51" s="7"/>
      <c r="M51" s="7"/>
      <c r="N51" s="62"/>
      <c r="O51" s="7"/>
      <c r="P51" s="67">
        <f t="shared" si="1"/>
        <v>0</v>
      </c>
      <c r="Q51" s="67">
        <f t="shared" si="2"/>
        <v>0</v>
      </c>
      <c r="R51" s="67">
        <f t="shared" si="0"/>
        <v>0</v>
      </c>
      <c r="S51" s="7"/>
      <c r="T51" s="7"/>
      <c r="U51" s="8"/>
      <c r="V51" s="8"/>
      <c r="X51"/>
    </row>
    <row r="52" spans="1:25" s="14" customFormat="1" ht="43.15" customHeight="1" x14ac:dyDescent="0.3">
      <c r="A52" s="21"/>
      <c r="B52" s="23"/>
      <c r="C52" s="7"/>
      <c r="D52" s="11"/>
      <c r="E52" s="8"/>
      <c r="F52" s="8"/>
      <c r="G52" s="8"/>
      <c r="H52" s="11"/>
      <c r="I52" s="7"/>
      <c r="J52" s="7"/>
      <c r="K52" s="62"/>
      <c r="L52" s="7"/>
      <c r="M52" s="7"/>
      <c r="N52" s="62"/>
      <c r="O52" s="7"/>
      <c r="P52" s="67">
        <f t="shared" si="1"/>
        <v>0</v>
      </c>
      <c r="Q52" s="67">
        <f t="shared" si="2"/>
        <v>0</v>
      </c>
      <c r="R52" s="67">
        <f t="shared" si="0"/>
        <v>0</v>
      </c>
      <c r="S52" s="7"/>
      <c r="T52" s="7"/>
      <c r="U52" s="8"/>
      <c r="V52" s="8"/>
      <c r="X52"/>
    </row>
    <row r="53" spans="1:25" ht="43.15" customHeight="1" x14ac:dyDescent="0.25">
      <c r="A53"/>
      <c r="B53" t="s">
        <v>378</v>
      </c>
      <c r="C53"/>
      <c r="D53"/>
      <c r="E53"/>
      <c r="F53"/>
      <c r="G53"/>
      <c r="H53"/>
      <c r="I53"/>
      <c r="J53"/>
      <c r="K53"/>
      <c r="L53"/>
      <c r="M53"/>
      <c r="N53" s="114"/>
      <c r="O53" s="43"/>
      <c r="P53" s="115">
        <f>P23+P24+P50</f>
        <v>112</v>
      </c>
      <c r="Q53" s="121">
        <f>Q23+Q24+Q50+Q46+Q45</f>
        <v>120.5</v>
      </c>
      <c r="R53" s="67">
        <f t="shared" si="0"/>
        <v>8.5</v>
      </c>
      <c r="S53"/>
      <c r="T53" s="10" t="s">
        <v>13</v>
      </c>
      <c r="U53"/>
      <c r="V53"/>
    </row>
    <row r="54" spans="1:25" ht="43.15" customHeight="1" x14ac:dyDescent="0.25">
      <c r="A54"/>
      <c r="B54" t="s">
        <v>379</v>
      </c>
      <c r="C54"/>
      <c r="D54"/>
      <c r="E54"/>
      <c r="F54"/>
      <c r="G54"/>
      <c r="H54"/>
      <c r="I54"/>
      <c r="J54"/>
      <c r="K54"/>
      <c r="L54"/>
      <c r="M54"/>
      <c r="N54"/>
      <c r="O54" s="43"/>
      <c r="P54" s="115">
        <f>P26+P27+P30+P31+P33+P34+P37+P38+P40+P41+P43+P44+P45+P46</f>
        <v>645</v>
      </c>
      <c r="Q54" s="115">
        <f t="shared" ref="Q54:R54" si="3">Q26+Q27+Q30+Q31+Q33+Q34+Q37+Q38+Q40+Q41+Q43+Q44+Q45+Q46</f>
        <v>392</v>
      </c>
      <c r="R54" s="67">
        <f t="shared" si="3"/>
        <v>-253</v>
      </c>
      <c r="S54"/>
      <c r="T54" s="7" t="s">
        <v>22</v>
      </c>
      <c r="U54"/>
      <c r="V54"/>
    </row>
    <row r="55" spans="1:25" ht="43.15" customHeight="1" x14ac:dyDescent="0.25">
      <c r="A55"/>
      <c r="B55" t="s">
        <v>380</v>
      </c>
      <c r="C55">
        <f>(X23+Y23+X43+Y43+X50+Y50)</f>
        <v>296</v>
      </c>
      <c r="D55"/>
      <c r="E55"/>
      <c r="F55"/>
      <c r="G55"/>
      <c r="H55"/>
      <c r="I55"/>
      <c r="J55"/>
      <c r="K55"/>
      <c r="L55"/>
      <c r="M55"/>
      <c r="N55"/>
      <c r="O55"/>
      <c r="Q55"/>
      <c r="R55"/>
      <c r="S55"/>
      <c r="T55"/>
      <c r="U55"/>
      <c r="V55"/>
    </row>
    <row r="56" spans="1:25" ht="43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5" ht="43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5" ht="43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5" ht="43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5" ht="43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5" ht="43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5" ht="43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5" ht="43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5" ht="43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customFormat="1" ht="43.15" customHeight="1" x14ac:dyDescent="0.25"/>
    <row r="66" customFormat="1" ht="43.15" customHeight="1" x14ac:dyDescent="0.25"/>
    <row r="67" customFormat="1" ht="43.15" customHeight="1" x14ac:dyDescent="0.25"/>
    <row r="68" customFormat="1" ht="43.15" customHeight="1" x14ac:dyDescent="0.25"/>
    <row r="69" customFormat="1" ht="43.15" customHeight="1" x14ac:dyDescent="0.25"/>
    <row r="70" customFormat="1" ht="43.15" customHeight="1" x14ac:dyDescent="0.25"/>
    <row r="71" customFormat="1" ht="43.15" customHeight="1" x14ac:dyDescent="0.25"/>
    <row r="72" customFormat="1" ht="43.15" customHeight="1" x14ac:dyDescent="0.25"/>
    <row r="73" customFormat="1" ht="43.15" customHeight="1" x14ac:dyDescent="0.25"/>
    <row r="74" customFormat="1" ht="43.15" customHeight="1" x14ac:dyDescent="0.25"/>
    <row r="75" customFormat="1" ht="43.15" customHeight="1" x14ac:dyDescent="0.25"/>
    <row r="76" customFormat="1" ht="43.15" customHeight="1" x14ac:dyDescent="0.25"/>
    <row r="77" customFormat="1" ht="43.15" customHeight="1" x14ac:dyDescent="0.25"/>
    <row r="78" customFormat="1" ht="43.15" customHeight="1" x14ac:dyDescent="0.25"/>
    <row r="79" customFormat="1" ht="43.15" customHeight="1" x14ac:dyDescent="0.25"/>
    <row r="80" customFormat="1" ht="43.15" customHeight="1" x14ac:dyDescent="0.25"/>
    <row r="81" customFormat="1" ht="43.15" customHeight="1" x14ac:dyDescent="0.25"/>
    <row r="82" customFormat="1" ht="43.15" customHeight="1" x14ac:dyDescent="0.25"/>
    <row r="83" customFormat="1" ht="43.15" customHeight="1" x14ac:dyDescent="0.25"/>
    <row r="84" customFormat="1" ht="43.15" customHeight="1" x14ac:dyDescent="0.25"/>
    <row r="85" customFormat="1" ht="43.15" customHeight="1" x14ac:dyDescent="0.25"/>
    <row r="86" customFormat="1" ht="43.15" customHeight="1" x14ac:dyDescent="0.25"/>
    <row r="87" customFormat="1" ht="43.15" customHeight="1" x14ac:dyDescent="0.25"/>
    <row r="88" customFormat="1" ht="43.15" customHeight="1" x14ac:dyDescent="0.25"/>
    <row r="89" customFormat="1" ht="43.15" customHeight="1" x14ac:dyDescent="0.25"/>
    <row r="90" customFormat="1" ht="43.15" customHeight="1" x14ac:dyDescent="0.25"/>
    <row r="91" customFormat="1" ht="43.15" customHeight="1" x14ac:dyDescent="0.25"/>
    <row r="92" customFormat="1" ht="43.15" customHeight="1" x14ac:dyDescent="0.25"/>
    <row r="93" customFormat="1" ht="43.15" customHeight="1" x14ac:dyDescent="0.25"/>
    <row r="94" customFormat="1" ht="43.15" customHeight="1" x14ac:dyDescent="0.25"/>
    <row r="95" customFormat="1" ht="43.15" customHeight="1" x14ac:dyDescent="0.25"/>
    <row r="96" customFormat="1" ht="43.15" customHeight="1" x14ac:dyDescent="0.25"/>
    <row r="97" customFormat="1" ht="43.15" customHeight="1" x14ac:dyDescent="0.25"/>
    <row r="98" customFormat="1" ht="43.15" customHeight="1" x14ac:dyDescent="0.25"/>
    <row r="99" customFormat="1" ht="43.15" customHeight="1" x14ac:dyDescent="0.25"/>
    <row r="100" customFormat="1" ht="43.15" customHeight="1" x14ac:dyDescent="0.25"/>
    <row r="101" customFormat="1" ht="43.15" customHeight="1" x14ac:dyDescent="0.25"/>
    <row r="102" customFormat="1" ht="43.15" customHeight="1" x14ac:dyDescent="0.25"/>
    <row r="103" customFormat="1" ht="43.15" customHeight="1" x14ac:dyDescent="0.25"/>
    <row r="104" customFormat="1" ht="43.15" customHeight="1" x14ac:dyDescent="0.25"/>
    <row r="105" customFormat="1" ht="43.15" customHeight="1" x14ac:dyDescent="0.25"/>
    <row r="106" customFormat="1" ht="43.15" customHeight="1" x14ac:dyDescent="0.25"/>
    <row r="107" customFormat="1" ht="43.15" customHeight="1" x14ac:dyDescent="0.25"/>
    <row r="108" customFormat="1" ht="43.15" customHeight="1" x14ac:dyDescent="0.25"/>
    <row r="109" customFormat="1" ht="43.15" customHeight="1" x14ac:dyDescent="0.25"/>
    <row r="110" customFormat="1" ht="43.15" customHeight="1" x14ac:dyDescent="0.25"/>
    <row r="111" customFormat="1" ht="43.15" customHeight="1" x14ac:dyDescent="0.25"/>
    <row r="112" customFormat="1" ht="43.15" customHeight="1" x14ac:dyDescent="0.25"/>
    <row r="113" customFormat="1" ht="43.15" customHeight="1" x14ac:dyDescent="0.25"/>
    <row r="114" customFormat="1" ht="43.15" customHeight="1" x14ac:dyDescent="0.25"/>
    <row r="115" customFormat="1" ht="43.15" customHeight="1" x14ac:dyDescent="0.25"/>
    <row r="116" customFormat="1" ht="43.15" customHeight="1" x14ac:dyDescent="0.25"/>
    <row r="117" customFormat="1" ht="43.15" customHeight="1" x14ac:dyDescent="0.25"/>
    <row r="118" customFormat="1" ht="43.15" customHeight="1" x14ac:dyDescent="0.25"/>
    <row r="119" customFormat="1" ht="43.15" customHeight="1" x14ac:dyDescent="0.25"/>
    <row r="120" customFormat="1" ht="43.15" customHeight="1" x14ac:dyDescent="0.25"/>
    <row r="121" customFormat="1" ht="43.15" customHeight="1" x14ac:dyDescent="0.25"/>
    <row r="122" customFormat="1" ht="43.15" customHeight="1" x14ac:dyDescent="0.25"/>
    <row r="123" customFormat="1" ht="43.15" customHeight="1" x14ac:dyDescent="0.25"/>
    <row r="124" customFormat="1" ht="43.15" customHeight="1" x14ac:dyDescent="0.25"/>
    <row r="125" customFormat="1" ht="43.15" customHeight="1" x14ac:dyDescent="0.25"/>
    <row r="126" customFormat="1" ht="43.15" customHeight="1" x14ac:dyDescent="0.25"/>
    <row r="127" customFormat="1" ht="43.15" customHeight="1" x14ac:dyDescent="0.25"/>
    <row r="128" customFormat="1" ht="43.15" customHeight="1" x14ac:dyDescent="0.25"/>
    <row r="129" customFormat="1" ht="43.15" customHeight="1" x14ac:dyDescent="0.25"/>
    <row r="130" customFormat="1" ht="43.15" customHeight="1" x14ac:dyDescent="0.25"/>
    <row r="131" customFormat="1" ht="43.15" customHeight="1" x14ac:dyDescent="0.25"/>
    <row r="132" customFormat="1" ht="43.15" customHeight="1" x14ac:dyDescent="0.25"/>
    <row r="133" customFormat="1" ht="43.15" customHeight="1" x14ac:dyDescent="0.25"/>
    <row r="134" customFormat="1" ht="43.15" customHeight="1" x14ac:dyDescent="0.25"/>
    <row r="135" customFormat="1" ht="43.15" customHeight="1" x14ac:dyDescent="0.25"/>
    <row r="136" customFormat="1" ht="43.15" customHeight="1" x14ac:dyDescent="0.25"/>
    <row r="137" customFormat="1" ht="43.15" customHeight="1" x14ac:dyDescent="0.25"/>
    <row r="138" customFormat="1" ht="43.15" customHeight="1" x14ac:dyDescent="0.25"/>
    <row r="139" customFormat="1" ht="43.15" customHeight="1" x14ac:dyDescent="0.25"/>
    <row r="140" customFormat="1" ht="43.15" customHeight="1" x14ac:dyDescent="0.25"/>
    <row r="141" customFormat="1" ht="43.15" customHeight="1" x14ac:dyDescent="0.25"/>
    <row r="142" customFormat="1" ht="43.15" customHeight="1" x14ac:dyDescent="0.25"/>
    <row r="143" customFormat="1" ht="43.15" customHeight="1" x14ac:dyDescent="0.25"/>
    <row r="144" customFormat="1" ht="43.15" customHeight="1" x14ac:dyDescent="0.25"/>
    <row r="145" customFormat="1" ht="43.15" customHeight="1" x14ac:dyDescent="0.25"/>
    <row r="146" customFormat="1" ht="43.15" customHeight="1" x14ac:dyDescent="0.25"/>
    <row r="147" customFormat="1" ht="43.15" customHeight="1" x14ac:dyDescent="0.25"/>
    <row r="148" customFormat="1" ht="43.15" customHeight="1" x14ac:dyDescent="0.25"/>
    <row r="149" customFormat="1" ht="43.15" customHeight="1" x14ac:dyDescent="0.25"/>
    <row r="150" customFormat="1" ht="43.15" customHeight="1" x14ac:dyDescent="0.25"/>
    <row r="151" customFormat="1" ht="43.15" customHeight="1" x14ac:dyDescent="0.25"/>
    <row r="152" customFormat="1" ht="43.15" customHeight="1" x14ac:dyDescent="0.25"/>
    <row r="153" customFormat="1" ht="43.15" customHeight="1" x14ac:dyDescent="0.25"/>
    <row r="154" customFormat="1" ht="43.15" customHeight="1" x14ac:dyDescent="0.25"/>
    <row r="155" customFormat="1" ht="43.15" customHeight="1" x14ac:dyDescent="0.25"/>
    <row r="156" customFormat="1" ht="43.15" customHeight="1" x14ac:dyDescent="0.25"/>
    <row r="157" customFormat="1" ht="43.15" customHeight="1" x14ac:dyDescent="0.25"/>
    <row r="158" customFormat="1" ht="43.15" customHeight="1" x14ac:dyDescent="0.25"/>
    <row r="159" customFormat="1" ht="43.15" customHeight="1" x14ac:dyDescent="0.25"/>
    <row r="160" customFormat="1" ht="43.15" customHeight="1" x14ac:dyDescent="0.25"/>
    <row r="161" customFormat="1" ht="43.15" customHeight="1" x14ac:dyDescent="0.25"/>
    <row r="162" customFormat="1" ht="43.15" customHeight="1" x14ac:dyDescent="0.25"/>
    <row r="163" customFormat="1" ht="43.15" customHeight="1" x14ac:dyDescent="0.25"/>
    <row r="164" customFormat="1" ht="43.15" customHeight="1" x14ac:dyDescent="0.25"/>
    <row r="165" customFormat="1" ht="43.15" customHeight="1" x14ac:dyDescent="0.25"/>
    <row r="166" customFormat="1" ht="43.15" customHeight="1" x14ac:dyDescent="0.25"/>
    <row r="167" customFormat="1" ht="43.15" customHeight="1" x14ac:dyDescent="0.25"/>
    <row r="168" customFormat="1" ht="43.15" customHeight="1" x14ac:dyDescent="0.25"/>
    <row r="169" customFormat="1" ht="43.15" customHeight="1" x14ac:dyDescent="0.25"/>
    <row r="170" customFormat="1" ht="43.15" customHeight="1" x14ac:dyDescent="0.25"/>
    <row r="171" customFormat="1" ht="43.15" customHeight="1" x14ac:dyDescent="0.25"/>
    <row r="172" customFormat="1" ht="43.15" customHeight="1" x14ac:dyDescent="0.25"/>
    <row r="173" customFormat="1" ht="43.15" customHeight="1" x14ac:dyDescent="0.25"/>
    <row r="174" customFormat="1" ht="43.15" customHeight="1" x14ac:dyDescent="0.25"/>
    <row r="175" customFormat="1" ht="43.15" customHeight="1" x14ac:dyDescent="0.25"/>
    <row r="176" customFormat="1" ht="43.15" customHeight="1" x14ac:dyDescent="0.25"/>
    <row r="177" customFormat="1" ht="43.15" customHeight="1" x14ac:dyDescent="0.25"/>
    <row r="178" customFormat="1" ht="43.15" customHeight="1" x14ac:dyDescent="0.25"/>
    <row r="179" customFormat="1" ht="43.15" customHeight="1" x14ac:dyDescent="0.25"/>
    <row r="180" customFormat="1" ht="43.15" customHeight="1" x14ac:dyDescent="0.25"/>
    <row r="181" customFormat="1" ht="43.15" customHeight="1" x14ac:dyDescent="0.25"/>
    <row r="182" customFormat="1" ht="43.15" customHeight="1" x14ac:dyDescent="0.25"/>
    <row r="183" customFormat="1" ht="43.15" customHeight="1" x14ac:dyDescent="0.25"/>
    <row r="184" customFormat="1" ht="43.15" customHeight="1" x14ac:dyDescent="0.25"/>
    <row r="185" customFormat="1" ht="43.15" customHeight="1" x14ac:dyDescent="0.25"/>
    <row r="186" customFormat="1" ht="43.15" customHeight="1" x14ac:dyDescent="0.25"/>
    <row r="187" customFormat="1" ht="43.15" customHeight="1" x14ac:dyDescent="0.25"/>
    <row r="188" customFormat="1" ht="43.15" customHeight="1" x14ac:dyDescent="0.25"/>
    <row r="189" customFormat="1" ht="43.15" customHeight="1" x14ac:dyDescent="0.25"/>
    <row r="190" customFormat="1" ht="43.15" customHeight="1" x14ac:dyDescent="0.25"/>
    <row r="191" customFormat="1" ht="43.15" customHeight="1" x14ac:dyDescent="0.25"/>
    <row r="192" customFormat="1" ht="43.15" customHeight="1" x14ac:dyDescent="0.25"/>
    <row r="193" customFormat="1" ht="43.15" customHeight="1" x14ac:dyDescent="0.25"/>
    <row r="194" customFormat="1" ht="43.15" customHeight="1" x14ac:dyDescent="0.25"/>
    <row r="195" customFormat="1" ht="43.15" customHeight="1" x14ac:dyDescent="0.25"/>
    <row r="196" customFormat="1" ht="43.15" customHeight="1" x14ac:dyDescent="0.25"/>
    <row r="197" customFormat="1" ht="43.15" customHeight="1" x14ac:dyDescent="0.25"/>
    <row r="198" customFormat="1" ht="43.15" customHeight="1" x14ac:dyDescent="0.25"/>
    <row r="199" customFormat="1" ht="43.15" customHeight="1" x14ac:dyDescent="0.25"/>
    <row r="200" customFormat="1" ht="43.15" customHeight="1" x14ac:dyDescent="0.25"/>
    <row r="201" customFormat="1" ht="43.15" customHeight="1" x14ac:dyDescent="0.25"/>
    <row r="202" customFormat="1" ht="43.15" customHeight="1" x14ac:dyDescent="0.25"/>
    <row r="203" customFormat="1" ht="43.15" customHeight="1" x14ac:dyDescent="0.25"/>
    <row r="204" customFormat="1" ht="43.15" customHeight="1" x14ac:dyDescent="0.25"/>
    <row r="205" customFormat="1" ht="43.15" customHeight="1" x14ac:dyDescent="0.25"/>
    <row r="206" customFormat="1" ht="43.15" customHeight="1" x14ac:dyDescent="0.25"/>
    <row r="207" customFormat="1" ht="43.15" customHeight="1" x14ac:dyDescent="0.25"/>
    <row r="208" customFormat="1" ht="43.15" customHeight="1" x14ac:dyDescent="0.25"/>
    <row r="209" customFormat="1" ht="43.15" customHeight="1" x14ac:dyDescent="0.25"/>
    <row r="210" customFormat="1" ht="43.15" customHeight="1" x14ac:dyDescent="0.25"/>
    <row r="211" customFormat="1" ht="43.15" customHeight="1" x14ac:dyDescent="0.25"/>
    <row r="212" customFormat="1" ht="43.15" customHeight="1" x14ac:dyDescent="0.25"/>
    <row r="213" customFormat="1" ht="43.15" customHeight="1" x14ac:dyDescent="0.25"/>
    <row r="214" customFormat="1" ht="43.15" customHeight="1" x14ac:dyDescent="0.25"/>
    <row r="215" customFormat="1" ht="43.15" customHeight="1" x14ac:dyDescent="0.25"/>
    <row r="216" customFormat="1" ht="43.15" customHeight="1" x14ac:dyDescent="0.25"/>
    <row r="217" customFormat="1" ht="43.15" customHeight="1" x14ac:dyDescent="0.25"/>
    <row r="218" customFormat="1" ht="43.15" customHeight="1" x14ac:dyDescent="0.25"/>
    <row r="219" customFormat="1" ht="43.15" customHeight="1" x14ac:dyDescent="0.25"/>
    <row r="220" customFormat="1" ht="43.15" customHeight="1" x14ac:dyDescent="0.25"/>
    <row r="221" customFormat="1" ht="43.15" customHeight="1" x14ac:dyDescent="0.25"/>
    <row r="222" customFormat="1" ht="43.15" customHeight="1" x14ac:dyDescent="0.25"/>
    <row r="223" customFormat="1" ht="43.15" customHeight="1" x14ac:dyDescent="0.25"/>
    <row r="224" customFormat="1" ht="43.15" customHeight="1" x14ac:dyDescent="0.25"/>
    <row r="225" customFormat="1" ht="43.15" customHeight="1" x14ac:dyDescent="0.25"/>
    <row r="226" customFormat="1" ht="43.15" customHeight="1" x14ac:dyDescent="0.25"/>
    <row r="227" customFormat="1" ht="43.15" customHeight="1" x14ac:dyDescent="0.25"/>
    <row r="228" customFormat="1" ht="43.15" customHeight="1" x14ac:dyDescent="0.25"/>
    <row r="229" customFormat="1" ht="43.15" customHeight="1" x14ac:dyDescent="0.25"/>
    <row r="230" customFormat="1" ht="43.15" customHeight="1" x14ac:dyDescent="0.25"/>
    <row r="231" customFormat="1" ht="43.15" customHeight="1" x14ac:dyDescent="0.25"/>
    <row r="232" customFormat="1" ht="43.15" customHeight="1" x14ac:dyDescent="0.25"/>
    <row r="233" customFormat="1" ht="43.15" customHeight="1" x14ac:dyDescent="0.25"/>
    <row r="234" customFormat="1" ht="43.15" customHeight="1" x14ac:dyDescent="0.25"/>
    <row r="235" customFormat="1" ht="43.15" customHeight="1" x14ac:dyDescent="0.25"/>
    <row r="236" customFormat="1" ht="43.15" customHeight="1" x14ac:dyDescent="0.25"/>
    <row r="237" customFormat="1" ht="43.15" customHeight="1" x14ac:dyDescent="0.25"/>
    <row r="238" customFormat="1" ht="43.15" customHeight="1" x14ac:dyDescent="0.25"/>
    <row r="239" customFormat="1" ht="43.15" customHeight="1" x14ac:dyDescent="0.25"/>
    <row r="240" customFormat="1" ht="43.15" customHeight="1" x14ac:dyDescent="0.25"/>
    <row r="241" spans="1:22" ht="43.15" customHeight="1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ht="43.15" customHeight="1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ht="43.15" customHeight="1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ht="43.15" customHeight="1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ht="43.15" customHeight="1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ht="43.15" customHeight="1" x14ac:dyDescent="0.3">
      <c r="A246" s="21"/>
      <c r="B246" s="23"/>
      <c r="C246" s="7"/>
      <c r="D246" s="11"/>
      <c r="E246" s="8"/>
      <c r="F246" s="8"/>
      <c r="G246" s="8"/>
      <c r="H246" s="8"/>
      <c r="I246" s="7"/>
      <c r="J246" s="7"/>
      <c r="K246" s="62"/>
      <c r="L246" s="7"/>
      <c r="M246" s="7"/>
      <c r="N246" s="62"/>
      <c r="O246" s="7"/>
      <c r="P246" s="7"/>
      <c r="Q246" s="67"/>
      <c r="R246" s="67"/>
      <c r="S246" s="7"/>
      <c r="T246" s="7"/>
      <c r="U246" s="8"/>
      <c r="V246" s="8"/>
    </row>
    <row r="247" spans="1:22" ht="43.15" customHeight="1" x14ac:dyDescent="0.3">
      <c r="A247" s="21"/>
      <c r="B247" s="23"/>
      <c r="C247" s="7"/>
      <c r="D247" s="11"/>
      <c r="E247" s="8"/>
      <c r="F247" s="8"/>
      <c r="G247" s="8"/>
      <c r="H247" s="8"/>
      <c r="I247" s="7"/>
      <c r="J247" s="7"/>
      <c r="K247" s="62"/>
      <c r="L247" s="7"/>
      <c r="M247" s="7"/>
      <c r="N247" s="62"/>
      <c r="O247" s="7"/>
      <c r="P247" s="7"/>
      <c r="Q247" s="67"/>
      <c r="R247" s="67"/>
      <c r="S247" s="7"/>
      <c r="T247" s="7"/>
      <c r="U247" s="8"/>
      <c r="V247" s="8"/>
    </row>
    <row r="248" spans="1:22" ht="43.15" customHeight="1" x14ac:dyDescent="0.3">
      <c r="A248" s="21"/>
      <c r="B248" s="23"/>
      <c r="C248" s="7"/>
      <c r="D248" s="11"/>
      <c r="E248" s="8"/>
      <c r="F248" s="8"/>
      <c r="G248" s="8"/>
      <c r="H248" s="8"/>
      <c r="I248" s="7"/>
      <c r="J248" s="7"/>
      <c r="K248" s="62"/>
      <c r="L248" s="7"/>
      <c r="M248" s="7"/>
      <c r="N248" s="62"/>
      <c r="O248" s="7"/>
      <c r="P248" s="7"/>
      <c r="Q248" s="67"/>
      <c r="R248" s="67"/>
      <c r="S248" s="7"/>
      <c r="T248" s="7"/>
      <c r="U248" s="8"/>
      <c r="V248" s="8"/>
    </row>
    <row r="249" spans="1:22" ht="43.15" customHeight="1" x14ac:dyDescent="0.3">
      <c r="A249" s="21"/>
      <c r="B249" s="23"/>
      <c r="C249" s="7"/>
      <c r="D249" s="11"/>
      <c r="E249" s="8"/>
      <c r="F249" s="8"/>
      <c r="G249" s="8"/>
      <c r="H249" s="8"/>
      <c r="I249" s="7"/>
      <c r="J249" s="7"/>
      <c r="K249" s="62"/>
      <c r="L249" s="7"/>
      <c r="M249" s="7"/>
      <c r="N249" s="62"/>
      <c r="O249" s="7"/>
      <c r="P249" s="7"/>
      <c r="Q249" s="67"/>
      <c r="R249" s="67"/>
      <c r="S249" s="7"/>
      <c r="T249" s="7"/>
      <c r="U249" s="8"/>
      <c r="V249" s="8"/>
    </row>
    <row r="250" spans="1:22" ht="43.15" customHeight="1" x14ac:dyDescent="0.3">
      <c r="A250" s="21"/>
      <c r="B250" s="23"/>
      <c r="C250" s="7"/>
      <c r="D250" s="11"/>
      <c r="E250" s="8"/>
      <c r="F250" s="8"/>
      <c r="G250" s="8"/>
      <c r="H250" s="8"/>
      <c r="I250" s="7"/>
      <c r="J250" s="7"/>
      <c r="K250" s="62"/>
      <c r="L250" s="7"/>
      <c r="M250" s="7"/>
      <c r="N250" s="62"/>
      <c r="O250" s="7"/>
      <c r="P250" s="7"/>
      <c r="Q250" s="67"/>
      <c r="R250" s="67"/>
      <c r="S250" s="7"/>
      <c r="T250" s="7"/>
      <c r="U250" s="8"/>
      <c r="V250" s="8"/>
    </row>
    <row r="251" spans="1:22" ht="43.15" customHeight="1" x14ac:dyDescent="0.3">
      <c r="A251" s="21"/>
      <c r="B251" s="23"/>
      <c r="C251" s="7"/>
      <c r="D251" s="11"/>
      <c r="E251" s="8"/>
      <c r="F251" s="8"/>
      <c r="G251" s="8"/>
      <c r="H251" s="8"/>
      <c r="I251" s="7"/>
      <c r="J251" s="7"/>
      <c r="K251" s="62"/>
      <c r="L251" s="7"/>
      <c r="M251" s="7"/>
      <c r="N251" s="62"/>
      <c r="O251" s="7"/>
      <c r="P251" s="7"/>
      <c r="Q251" s="67"/>
      <c r="R251" s="67"/>
      <c r="S251" s="7"/>
      <c r="T251" s="7"/>
      <c r="U251" s="8"/>
      <c r="V251" s="8"/>
    </row>
    <row r="252" spans="1:22" ht="43.15" customHeight="1" x14ac:dyDescent="0.3">
      <c r="A252" s="21"/>
      <c r="B252" s="23"/>
      <c r="C252" s="7"/>
      <c r="D252" s="11"/>
      <c r="E252" s="8"/>
      <c r="F252" s="8"/>
      <c r="G252" s="8"/>
      <c r="H252" s="8"/>
      <c r="I252" s="7"/>
      <c r="J252" s="7"/>
      <c r="K252" s="62"/>
      <c r="L252" s="7"/>
      <c r="M252" s="7"/>
      <c r="N252" s="62"/>
      <c r="O252" s="7"/>
      <c r="P252" s="7"/>
      <c r="Q252" s="67"/>
      <c r="R252" s="67"/>
      <c r="S252" s="7"/>
      <c r="T252" s="7"/>
      <c r="U252" s="8"/>
      <c r="V252" s="8"/>
    </row>
    <row r="253" spans="1:22" ht="43.15" customHeight="1" x14ac:dyDescent="0.3">
      <c r="A253" s="21"/>
      <c r="B253" s="23"/>
      <c r="C253" s="7"/>
      <c r="D253" s="11"/>
      <c r="E253" s="8"/>
      <c r="F253" s="8"/>
      <c r="G253" s="8"/>
      <c r="H253" s="8"/>
      <c r="I253" s="7"/>
      <c r="J253" s="7"/>
      <c r="K253" s="62"/>
      <c r="L253" s="7"/>
      <c r="M253" s="7"/>
      <c r="N253" s="62"/>
      <c r="O253" s="7"/>
      <c r="P253" s="7"/>
      <c r="Q253" s="67"/>
      <c r="R253" s="67"/>
      <c r="S253" s="7"/>
      <c r="T253" s="7"/>
      <c r="U253" s="8"/>
      <c r="V253" s="8"/>
    </row>
    <row r="254" spans="1:22" ht="43.15" customHeight="1" x14ac:dyDescent="0.3">
      <c r="A254" s="21"/>
      <c r="B254" s="23"/>
      <c r="C254" s="7"/>
      <c r="D254" s="11"/>
      <c r="E254" s="8"/>
      <c r="F254" s="8"/>
      <c r="G254" s="8"/>
      <c r="H254" s="8"/>
      <c r="I254" s="7"/>
      <c r="J254" s="7"/>
      <c r="K254" s="62"/>
      <c r="L254" s="7"/>
      <c r="M254" s="7"/>
      <c r="N254" s="62"/>
      <c r="O254" s="7"/>
      <c r="P254" s="7"/>
      <c r="Q254" s="67"/>
      <c r="R254" s="67"/>
      <c r="S254" s="7"/>
      <c r="T254" s="7"/>
      <c r="U254" s="8"/>
      <c r="V254" s="8"/>
    </row>
    <row r="255" spans="1:22" ht="43.15" customHeight="1" x14ac:dyDescent="0.3">
      <c r="A255" s="21"/>
      <c r="B255" s="23"/>
      <c r="C255" s="7"/>
      <c r="D255" s="11"/>
      <c r="E255" s="8"/>
      <c r="F255" s="8"/>
      <c r="G255" s="8"/>
      <c r="H255" s="8"/>
      <c r="I255" s="7"/>
      <c r="J255" s="7"/>
      <c r="K255" s="62"/>
      <c r="L255" s="7"/>
      <c r="M255" s="7"/>
      <c r="N255" s="62"/>
      <c r="O255" s="7"/>
      <c r="P255" s="7"/>
      <c r="Q255" s="67"/>
      <c r="R255" s="67"/>
      <c r="S255" s="7"/>
      <c r="T255" s="7"/>
      <c r="U255" s="8"/>
      <c r="V255" s="8"/>
    </row>
    <row r="256" spans="1:22" ht="43.15" customHeight="1" x14ac:dyDescent="0.3">
      <c r="A256" s="21"/>
      <c r="B256" s="23"/>
      <c r="C256" s="7"/>
      <c r="D256" s="11"/>
      <c r="E256" s="8"/>
      <c r="F256" s="8"/>
      <c r="G256" s="8"/>
      <c r="H256" s="8"/>
      <c r="I256" s="7"/>
      <c r="J256" s="7"/>
      <c r="K256" s="62"/>
      <c r="L256" s="7"/>
      <c r="M256" s="7"/>
      <c r="N256" s="62"/>
      <c r="O256" s="7"/>
      <c r="P256" s="7"/>
      <c r="Q256" s="67"/>
      <c r="R256" s="67"/>
      <c r="S256" s="7"/>
      <c r="T256" s="7"/>
      <c r="U256" s="8"/>
      <c r="V256" s="8"/>
    </row>
    <row r="257" spans="1:22" ht="43.15" customHeight="1" x14ac:dyDescent="0.3">
      <c r="A257" s="21"/>
      <c r="B257" s="23"/>
      <c r="C257" s="7"/>
      <c r="D257" s="11"/>
      <c r="E257" s="8"/>
      <c r="F257" s="8"/>
      <c r="G257" s="8"/>
      <c r="H257" s="8"/>
      <c r="I257" s="7"/>
      <c r="J257" s="7"/>
      <c r="K257" s="62"/>
      <c r="L257" s="7"/>
      <c r="M257" s="7"/>
      <c r="N257" s="62"/>
      <c r="O257" s="7"/>
      <c r="P257" s="7"/>
      <c r="Q257" s="67"/>
      <c r="R257" s="67"/>
      <c r="S257" s="7"/>
      <c r="T257" s="7"/>
      <c r="U257" s="8"/>
      <c r="V257" s="8"/>
    </row>
    <row r="258" spans="1:22" ht="43.15" customHeight="1" x14ac:dyDescent="0.3">
      <c r="A258" s="21"/>
      <c r="B258" s="23"/>
      <c r="C258" s="7"/>
      <c r="D258" s="11"/>
      <c r="E258" s="8"/>
      <c r="F258" s="8"/>
      <c r="G258" s="8"/>
      <c r="H258" s="8"/>
      <c r="I258" s="7"/>
      <c r="J258" s="7"/>
      <c r="K258" s="62"/>
      <c r="L258" s="7"/>
      <c r="M258" s="7"/>
      <c r="N258" s="62"/>
      <c r="O258" s="7"/>
      <c r="P258" s="7"/>
      <c r="Q258" s="67"/>
      <c r="R258" s="67"/>
      <c r="S258" s="7"/>
      <c r="T258" s="7"/>
      <c r="U258" s="8"/>
      <c r="V258" s="8"/>
    </row>
    <row r="259" spans="1:22" ht="43.15" customHeight="1" x14ac:dyDescent="0.3">
      <c r="A259" s="21"/>
      <c r="B259" s="23"/>
      <c r="C259" s="7"/>
      <c r="D259" s="11"/>
      <c r="E259" s="8"/>
      <c r="F259" s="8"/>
      <c r="G259" s="8"/>
      <c r="H259" s="8"/>
      <c r="I259" s="7"/>
      <c r="J259" s="7"/>
      <c r="K259" s="62"/>
      <c r="L259" s="7"/>
      <c r="M259" s="7"/>
      <c r="N259" s="62"/>
      <c r="O259" s="7"/>
      <c r="P259" s="7"/>
      <c r="Q259" s="67"/>
      <c r="R259" s="67"/>
      <c r="S259" s="7"/>
      <c r="T259" s="7"/>
      <c r="U259" s="8"/>
      <c r="V259" s="8"/>
    </row>
    <row r="260" spans="1:22" ht="43.15" customHeight="1" x14ac:dyDescent="0.3">
      <c r="A260" s="21"/>
      <c r="B260" s="23"/>
      <c r="C260" s="7"/>
      <c r="D260" s="11"/>
      <c r="E260" s="8"/>
      <c r="F260" s="8"/>
      <c r="G260" s="8"/>
      <c r="H260" s="8"/>
      <c r="I260" s="7"/>
      <c r="J260" s="7"/>
      <c r="K260" s="62"/>
      <c r="L260" s="7"/>
      <c r="M260" s="7"/>
      <c r="N260" s="62"/>
      <c r="O260" s="7"/>
      <c r="P260" s="7"/>
      <c r="Q260" s="67"/>
      <c r="R260" s="67"/>
      <c r="S260" s="7"/>
      <c r="T260" s="7"/>
      <c r="U260" s="8"/>
      <c r="V260" s="8"/>
    </row>
    <row r="261" spans="1:22" ht="43.15" customHeight="1" x14ac:dyDescent="0.3">
      <c r="A261" s="21"/>
      <c r="B261" s="23"/>
      <c r="C261" s="7"/>
      <c r="D261" s="11"/>
      <c r="E261" s="8"/>
      <c r="F261" s="8"/>
      <c r="G261" s="8"/>
      <c r="H261" s="8"/>
      <c r="I261" s="7"/>
      <c r="J261" s="7"/>
      <c r="K261" s="62"/>
      <c r="L261" s="7"/>
      <c r="M261" s="7"/>
      <c r="N261" s="62"/>
      <c r="O261" s="7"/>
      <c r="P261" s="7"/>
      <c r="Q261" s="67"/>
      <c r="R261" s="67"/>
      <c r="S261" s="7"/>
      <c r="T261" s="7"/>
      <c r="U261" s="8"/>
      <c r="V261" s="8"/>
    </row>
    <row r="262" spans="1:22" ht="43.15" customHeight="1" x14ac:dyDescent="0.3">
      <c r="A262" s="21"/>
      <c r="B262" s="23"/>
      <c r="C262" s="7"/>
      <c r="D262" s="11"/>
      <c r="E262" s="8"/>
      <c r="F262" s="8"/>
      <c r="G262" s="8"/>
      <c r="H262" s="8"/>
      <c r="I262" s="7"/>
      <c r="J262" s="7"/>
      <c r="K262" s="62"/>
      <c r="L262" s="7"/>
      <c r="M262" s="7"/>
      <c r="N262" s="62"/>
      <c r="O262" s="7"/>
      <c r="P262" s="7"/>
      <c r="Q262" s="67"/>
      <c r="R262" s="67"/>
      <c r="S262" s="7"/>
      <c r="T262" s="7"/>
      <c r="U262" s="8"/>
      <c r="V262" s="8"/>
    </row>
    <row r="263" spans="1:22" ht="43.15" customHeight="1" x14ac:dyDescent="0.3">
      <c r="A263" s="21"/>
      <c r="B263" s="23"/>
      <c r="C263" s="7"/>
      <c r="D263" s="11"/>
      <c r="E263" s="8"/>
      <c r="F263" s="8"/>
      <c r="G263" s="8"/>
      <c r="H263" s="8"/>
      <c r="I263" s="7"/>
      <c r="J263" s="7"/>
      <c r="K263" s="62"/>
      <c r="L263" s="7"/>
      <c r="M263" s="7"/>
      <c r="N263" s="62"/>
      <c r="O263" s="7"/>
      <c r="P263" s="7"/>
      <c r="Q263" s="67"/>
      <c r="R263" s="67"/>
      <c r="S263" s="7"/>
      <c r="T263" s="7"/>
      <c r="U263" s="8"/>
      <c r="V263" s="8"/>
    </row>
    <row r="264" spans="1:22" ht="43.15" customHeight="1" x14ac:dyDescent="0.3">
      <c r="A264" s="21"/>
      <c r="B264" s="23"/>
      <c r="C264" s="7"/>
      <c r="D264" s="11"/>
      <c r="E264" s="8"/>
      <c r="F264" s="8"/>
      <c r="G264" s="8"/>
      <c r="H264" s="8"/>
      <c r="I264" s="7"/>
      <c r="J264" s="7"/>
      <c r="K264" s="62"/>
      <c r="L264" s="7"/>
      <c r="M264" s="7"/>
      <c r="N264" s="62"/>
      <c r="O264" s="7"/>
      <c r="P264" s="7"/>
      <c r="Q264" s="67"/>
      <c r="R264" s="67"/>
      <c r="S264" s="7"/>
      <c r="T264" s="7"/>
      <c r="U264" s="8"/>
      <c r="V264" s="8"/>
    </row>
    <row r="265" spans="1:22" ht="43.15" customHeight="1" x14ac:dyDescent="0.3">
      <c r="A265" s="21"/>
      <c r="B265" s="23"/>
      <c r="C265" s="7"/>
      <c r="D265" s="11"/>
      <c r="E265" s="8"/>
      <c r="F265" s="8"/>
      <c r="G265" s="8"/>
      <c r="H265" s="8"/>
      <c r="I265" s="7"/>
      <c r="J265" s="7"/>
      <c r="K265" s="62"/>
      <c r="L265" s="7"/>
      <c r="M265" s="7"/>
      <c r="N265" s="62"/>
      <c r="O265" s="7"/>
      <c r="P265" s="7"/>
      <c r="Q265" s="67"/>
      <c r="R265" s="67"/>
      <c r="S265" s="7"/>
      <c r="T265" s="7"/>
      <c r="U265" s="8"/>
      <c r="V265" s="8"/>
    </row>
    <row r="266" spans="1:22" ht="43.15" customHeight="1" x14ac:dyDescent="0.3">
      <c r="A266" s="21"/>
      <c r="B266" s="23"/>
      <c r="C266" s="7"/>
      <c r="D266" s="11"/>
      <c r="E266" s="8"/>
      <c r="F266" s="8"/>
      <c r="G266" s="8"/>
      <c r="H266" s="8"/>
      <c r="I266" s="7"/>
      <c r="J266" s="7"/>
      <c r="K266" s="62"/>
      <c r="L266" s="7"/>
      <c r="M266" s="7"/>
      <c r="N266" s="62"/>
      <c r="O266" s="7"/>
      <c r="P266" s="7"/>
      <c r="Q266" s="67"/>
      <c r="R266" s="67"/>
      <c r="S266" s="7"/>
      <c r="T266" s="7"/>
      <c r="U266" s="8"/>
      <c r="V266" s="8"/>
    </row>
    <row r="267" spans="1:22" ht="43.15" customHeight="1" x14ac:dyDescent="0.3">
      <c r="A267" s="21"/>
      <c r="B267" s="23"/>
      <c r="C267" s="7"/>
      <c r="D267" s="11"/>
      <c r="E267" s="8"/>
      <c r="F267" s="8"/>
      <c r="G267" s="8"/>
      <c r="H267" s="8"/>
      <c r="I267" s="7"/>
      <c r="J267" s="7"/>
      <c r="K267" s="62"/>
      <c r="L267" s="7"/>
      <c r="M267" s="7"/>
      <c r="N267" s="62"/>
      <c r="O267" s="7"/>
      <c r="P267" s="7"/>
      <c r="Q267" s="67"/>
      <c r="R267" s="67"/>
      <c r="S267" s="7"/>
      <c r="T267" s="7"/>
      <c r="U267" s="8"/>
      <c r="V267" s="8"/>
    </row>
    <row r="268" spans="1:22" ht="43.15" customHeight="1" x14ac:dyDescent="0.3">
      <c r="A268" s="21"/>
      <c r="B268" s="23"/>
      <c r="C268" s="7"/>
      <c r="D268" s="11"/>
      <c r="E268" s="8"/>
      <c r="F268" s="8"/>
      <c r="G268" s="8"/>
      <c r="H268" s="8"/>
      <c r="I268" s="7"/>
      <c r="J268" s="7"/>
      <c r="K268" s="62"/>
      <c r="L268" s="7"/>
      <c r="M268" s="7"/>
      <c r="N268" s="62"/>
      <c r="O268" s="7"/>
      <c r="P268" s="7"/>
      <c r="Q268" s="67"/>
      <c r="R268" s="67"/>
      <c r="S268" s="7"/>
      <c r="T268" s="7"/>
      <c r="U268" s="8"/>
      <c r="V268" s="8"/>
    </row>
    <row r="269" spans="1:22" ht="43.15" customHeight="1" x14ac:dyDescent="0.3">
      <c r="A269" s="21"/>
      <c r="B269" s="23"/>
      <c r="C269" s="7"/>
      <c r="D269" s="11"/>
      <c r="E269" s="8"/>
      <c r="F269" s="8"/>
      <c r="G269" s="8"/>
      <c r="H269" s="8"/>
      <c r="I269" s="7"/>
      <c r="J269" s="7"/>
      <c r="K269" s="62"/>
      <c r="L269" s="7"/>
      <c r="M269" s="7"/>
      <c r="N269" s="62"/>
      <c r="O269" s="7"/>
      <c r="P269" s="7"/>
      <c r="Q269" s="67"/>
      <c r="R269" s="67"/>
      <c r="S269" s="7"/>
      <c r="T269" s="7"/>
      <c r="U269" s="8"/>
      <c r="V269" s="8"/>
    </row>
    <row r="270" spans="1:22" ht="43.15" customHeight="1" x14ac:dyDescent="0.3">
      <c r="A270" s="21"/>
      <c r="B270" s="23"/>
      <c r="C270" s="7"/>
      <c r="D270" s="11"/>
      <c r="E270" s="8"/>
      <c r="F270" s="8"/>
      <c r="G270" s="8"/>
      <c r="H270" s="8"/>
      <c r="I270" s="7"/>
      <c r="J270" s="7"/>
      <c r="K270" s="62"/>
      <c r="L270" s="7"/>
      <c r="M270" s="7"/>
      <c r="N270" s="62"/>
      <c r="O270" s="7"/>
      <c r="P270" s="7"/>
      <c r="Q270" s="67"/>
      <c r="R270" s="67"/>
      <c r="S270" s="7"/>
      <c r="T270" s="7"/>
      <c r="U270" s="8"/>
      <c r="V270" s="8"/>
    </row>
    <row r="271" spans="1:22" ht="43.15" customHeight="1" x14ac:dyDescent="0.3">
      <c r="A271" s="21"/>
      <c r="B271" s="23"/>
      <c r="C271" s="7"/>
      <c r="D271" s="11"/>
      <c r="E271" s="8"/>
      <c r="F271" s="8"/>
      <c r="G271" s="8"/>
      <c r="H271" s="8"/>
      <c r="I271" s="7"/>
      <c r="J271" s="7"/>
      <c r="K271" s="62"/>
      <c r="L271" s="7"/>
      <c r="M271" s="7"/>
      <c r="N271" s="62"/>
      <c r="O271" s="7"/>
      <c r="P271" s="7"/>
      <c r="Q271" s="67"/>
      <c r="R271" s="67"/>
      <c r="S271" s="7"/>
      <c r="T271" s="7"/>
      <c r="U271" s="8"/>
      <c r="V271" s="8"/>
    </row>
    <row r="272" spans="1:22" ht="43.15" customHeight="1" x14ac:dyDescent="0.3">
      <c r="A272" s="21"/>
      <c r="B272" s="23"/>
      <c r="C272" s="7"/>
      <c r="D272" s="11"/>
      <c r="E272" s="8"/>
      <c r="F272" s="8"/>
      <c r="G272" s="8"/>
      <c r="H272" s="8"/>
      <c r="I272" s="7"/>
      <c r="J272" s="7"/>
      <c r="K272" s="62"/>
      <c r="L272" s="7"/>
      <c r="M272" s="7"/>
      <c r="N272" s="62"/>
      <c r="O272" s="7"/>
      <c r="P272" s="7"/>
      <c r="Q272" s="67"/>
      <c r="R272" s="67"/>
      <c r="S272" s="7"/>
      <c r="T272" s="7"/>
      <c r="U272" s="8"/>
      <c r="V272" s="8"/>
    </row>
    <row r="273" spans="1:22" ht="43.15" customHeight="1" x14ac:dyDescent="0.3">
      <c r="A273" s="21"/>
      <c r="B273" s="23"/>
      <c r="C273" s="7"/>
      <c r="D273" s="11"/>
      <c r="E273" s="8"/>
      <c r="F273" s="8"/>
      <c r="G273" s="8"/>
      <c r="H273" s="8"/>
      <c r="I273" s="7"/>
      <c r="J273" s="7"/>
      <c r="K273" s="62"/>
      <c r="L273" s="7"/>
      <c r="M273" s="7"/>
      <c r="N273" s="62"/>
      <c r="O273" s="7"/>
      <c r="P273" s="7"/>
      <c r="Q273" s="67"/>
      <c r="R273" s="67"/>
      <c r="S273" s="7"/>
      <c r="T273" s="7"/>
      <c r="U273" s="8"/>
      <c r="V273" s="8"/>
    </row>
    <row r="274" spans="1:22" ht="43.15" customHeight="1" x14ac:dyDescent="0.3">
      <c r="A274" s="21"/>
      <c r="B274" s="23"/>
      <c r="C274" s="7"/>
      <c r="D274" s="11"/>
      <c r="E274" s="8"/>
      <c r="F274" s="8"/>
      <c r="G274" s="8"/>
      <c r="H274" s="8"/>
      <c r="I274" s="7"/>
      <c r="J274" s="7"/>
      <c r="K274" s="62"/>
      <c r="L274" s="7"/>
      <c r="M274" s="7"/>
      <c r="N274" s="62"/>
      <c r="O274" s="7"/>
      <c r="P274" s="7"/>
      <c r="Q274" s="67"/>
      <c r="R274" s="67"/>
      <c r="S274" s="7"/>
      <c r="T274" s="7"/>
      <c r="U274" s="8"/>
      <c r="V274" s="8"/>
    </row>
    <row r="275" spans="1:22" ht="43.15" customHeight="1" x14ac:dyDescent="0.3">
      <c r="A275" s="21"/>
      <c r="B275" s="23"/>
      <c r="C275" s="7"/>
      <c r="D275" s="11"/>
      <c r="E275" s="8"/>
      <c r="F275" s="8"/>
      <c r="G275" s="8"/>
      <c r="H275" s="8"/>
      <c r="I275" s="7"/>
      <c r="J275" s="7"/>
      <c r="K275" s="62"/>
      <c r="L275" s="7"/>
      <c r="M275" s="7"/>
      <c r="N275" s="62"/>
      <c r="O275" s="7"/>
      <c r="P275" s="7"/>
      <c r="Q275" s="67"/>
      <c r="R275" s="67"/>
      <c r="S275" s="7"/>
      <c r="T275" s="7"/>
      <c r="U275" s="8"/>
      <c r="V275" s="8"/>
    </row>
    <row r="276" spans="1:22" ht="43.15" customHeight="1" x14ac:dyDescent="0.3">
      <c r="A276" s="21"/>
      <c r="B276" s="23"/>
      <c r="C276" s="7"/>
      <c r="D276" s="11"/>
      <c r="E276" s="8"/>
      <c r="F276" s="8"/>
      <c r="G276" s="8"/>
      <c r="H276" s="8"/>
      <c r="I276" s="7"/>
      <c r="J276" s="7"/>
      <c r="K276" s="62"/>
      <c r="L276" s="7"/>
      <c r="M276" s="7"/>
      <c r="N276" s="62"/>
      <c r="O276" s="7"/>
      <c r="P276" s="7"/>
      <c r="Q276" s="67"/>
      <c r="R276" s="67"/>
      <c r="S276" s="7"/>
      <c r="T276" s="7"/>
      <c r="U276" s="8"/>
      <c r="V276" s="8"/>
    </row>
    <row r="277" spans="1:22" ht="43.15" customHeight="1" x14ac:dyDescent="0.3">
      <c r="A277" s="21"/>
      <c r="B277" s="23"/>
      <c r="C277" s="7"/>
      <c r="D277" s="11"/>
      <c r="E277" s="8"/>
      <c r="F277" s="8"/>
      <c r="G277" s="8"/>
      <c r="H277" s="8"/>
      <c r="I277" s="7"/>
      <c r="J277" s="7"/>
      <c r="K277" s="62"/>
      <c r="L277" s="7"/>
      <c r="M277" s="7"/>
      <c r="N277" s="62"/>
      <c r="O277" s="7"/>
      <c r="P277" s="7"/>
      <c r="Q277" s="67"/>
      <c r="R277" s="67"/>
      <c r="S277" s="7"/>
      <c r="T277" s="7"/>
      <c r="U277" s="8"/>
      <c r="V277" s="8"/>
    </row>
    <row r="278" spans="1:22" ht="43.15" customHeight="1" x14ac:dyDescent="0.3">
      <c r="A278" s="21"/>
      <c r="B278" s="23"/>
      <c r="C278" s="7"/>
      <c r="D278" s="11"/>
      <c r="E278" s="8"/>
      <c r="F278" s="8"/>
      <c r="G278" s="8"/>
      <c r="H278" s="8"/>
      <c r="I278" s="7"/>
      <c r="J278" s="7"/>
      <c r="K278" s="62"/>
      <c r="L278" s="7"/>
      <c r="M278" s="7"/>
      <c r="N278" s="62"/>
      <c r="O278" s="7"/>
      <c r="P278" s="7"/>
      <c r="Q278" s="67"/>
      <c r="R278" s="67"/>
      <c r="S278" s="7"/>
      <c r="T278" s="7"/>
      <c r="U278" s="8"/>
      <c r="V278" s="8"/>
    </row>
    <row r="279" spans="1:22" ht="43.15" customHeight="1" x14ac:dyDescent="0.3">
      <c r="A279" s="21"/>
      <c r="B279" s="23"/>
      <c r="C279" s="7"/>
      <c r="D279" s="11"/>
      <c r="E279" s="8"/>
      <c r="F279" s="8"/>
      <c r="G279" s="8"/>
      <c r="H279" s="8"/>
      <c r="I279" s="7"/>
      <c r="J279" s="7"/>
      <c r="K279" s="62"/>
      <c r="L279" s="7"/>
      <c r="M279" s="7"/>
      <c r="N279" s="62"/>
      <c r="O279" s="7"/>
      <c r="P279" s="7"/>
      <c r="Q279" s="67"/>
      <c r="R279" s="67"/>
      <c r="S279" s="7"/>
      <c r="T279" s="7"/>
      <c r="U279" s="8"/>
      <c r="V279" s="8"/>
    </row>
    <row r="280" spans="1:22" ht="43.15" customHeight="1" x14ac:dyDescent="0.3">
      <c r="A280" s="21"/>
      <c r="B280" s="23"/>
      <c r="C280" s="7"/>
      <c r="D280" s="11"/>
      <c r="E280" s="8"/>
      <c r="F280" s="8"/>
      <c r="G280" s="8"/>
      <c r="H280" s="8"/>
      <c r="I280" s="7"/>
      <c r="J280" s="7"/>
      <c r="K280" s="62"/>
      <c r="L280" s="7"/>
      <c r="M280" s="7"/>
      <c r="N280" s="62"/>
      <c r="O280" s="7"/>
      <c r="P280" s="7"/>
      <c r="Q280" s="67"/>
      <c r="R280" s="67"/>
      <c r="S280" s="7"/>
      <c r="T280" s="7"/>
      <c r="U280" s="8"/>
      <c r="V280" s="8"/>
    </row>
    <row r="281" spans="1:22" ht="43.15" customHeight="1" x14ac:dyDescent="0.3">
      <c r="A281" s="21"/>
      <c r="B281" s="23"/>
      <c r="C281" s="7"/>
      <c r="D281" s="11"/>
      <c r="E281" s="8"/>
      <c r="F281" s="8"/>
      <c r="G281" s="8"/>
      <c r="H281" s="8"/>
      <c r="I281" s="7"/>
      <c r="J281" s="7"/>
      <c r="K281" s="62"/>
      <c r="L281" s="7"/>
      <c r="M281" s="7"/>
      <c r="N281" s="62"/>
      <c r="O281" s="7"/>
      <c r="P281" s="7"/>
      <c r="Q281" s="67"/>
      <c r="R281" s="67"/>
      <c r="S281" s="7"/>
      <c r="T281" s="7"/>
      <c r="U281" s="8"/>
      <c r="V281" s="8"/>
    </row>
    <row r="282" spans="1:22" ht="43.15" customHeight="1" x14ac:dyDescent="0.3">
      <c r="A282" s="21"/>
      <c r="B282" s="23"/>
      <c r="C282" s="7"/>
      <c r="D282" s="11"/>
      <c r="E282" s="8"/>
      <c r="F282" s="8"/>
      <c r="G282" s="8"/>
      <c r="H282" s="8"/>
      <c r="I282" s="7"/>
      <c r="J282" s="7"/>
      <c r="K282" s="62"/>
      <c r="L282" s="7"/>
      <c r="M282" s="7"/>
      <c r="N282" s="62"/>
      <c r="O282" s="7"/>
      <c r="P282" s="7"/>
      <c r="Q282" s="67"/>
      <c r="R282" s="67"/>
      <c r="S282" s="7"/>
      <c r="T282" s="7"/>
      <c r="U282" s="8"/>
      <c r="V282" s="8"/>
    </row>
    <row r="283" spans="1:22" ht="43.15" customHeight="1" x14ac:dyDescent="0.3">
      <c r="A283" s="21"/>
      <c r="B283" s="23"/>
      <c r="C283" s="7"/>
      <c r="D283" s="11"/>
      <c r="E283" s="8"/>
      <c r="F283" s="8"/>
      <c r="G283" s="8"/>
      <c r="H283" s="8"/>
      <c r="I283" s="7"/>
      <c r="J283" s="7"/>
      <c r="K283" s="62"/>
      <c r="L283" s="7"/>
      <c r="M283" s="7"/>
      <c r="N283" s="62"/>
      <c r="O283" s="7"/>
      <c r="P283" s="7"/>
      <c r="Q283" s="67"/>
      <c r="R283" s="67"/>
      <c r="S283" s="7"/>
      <c r="T283" s="7"/>
      <c r="U283" s="8"/>
      <c r="V283" s="8"/>
    </row>
    <row r="284" spans="1:22" ht="43.15" customHeight="1" x14ac:dyDescent="0.3">
      <c r="A284" s="21"/>
      <c r="B284" s="23"/>
      <c r="C284" s="7"/>
      <c r="D284" s="11"/>
      <c r="E284" s="8"/>
      <c r="F284" s="8"/>
      <c r="G284" s="8"/>
      <c r="H284" s="8"/>
      <c r="I284" s="7"/>
      <c r="J284" s="7"/>
      <c r="K284" s="62"/>
      <c r="L284" s="7"/>
      <c r="M284" s="7"/>
      <c r="N284" s="62"/>
      <c r="O284" s="7"/>
      <c r="P284" s="7"/>
      <c r="Q284" s="67"/>
      <c r="R284" s="67"/>
      <c r="S284" s="7"/>
      <c r="T284" s="7"/>
      <c r="U284" s="8"/>
      <c r="V284" s="8"/>
    </row>
    <row r="285" spans="1:22" ht="43.15" customHeight="1" x14ac:dyDescent="0.3">
      <c r="A285" s="21"/>
      <c r="B285" s="23"/>
      <c r="C285" s="7"/>
      <c r="D285" s="11"/>
      <c r="E285" s="8"/>
      <c r="F285" s="8"/>
      <c r="G285" s="8"/>
      <c r="H285" s="8"/>
      <c r="I285" s="7"/>
      <c r="J285" s="7"/>
      <c r="K285" s="62"/>
      <c r="L285" s="7"/>
      <c r="M285" s="7"/>
      <c r="N285" s="62"/>
      <c r="O285" s="7"/>
      <c r="P285" s="7"/>
      <c r="Q285" s="67"/>
      <c r="R285" s="67"/>
      <c r="S285" s="7"/>
      <c r="T285" s="7"/>
      <c r="U285" s="8"/>
      <c r="V285" s="8"/>
    </row>
    <row r="286" spans="1:22" ht="43.15" customHeight="1" x14ac:dyDescent="0.3">
      <c r="A286" s="21"/>
      <c r="B286" s="23"/>
      <c r="C286" s="7"/>
      <c r="D286" s="11"/>
      <c r="E286" s="8"/>
      <c r="F286" s="8"/>
      <c r="G286" s="8"/>
      <c r="H286" s="8"/>
      <c r="I286" s="7"/>
      <c r="J286" s="7"/>
      <c r="K286" s="62"/>
      <c r="L286" s="7"/>
      <c r="M286" s="7"/>
      <c r="N286" s="62"/>
      <c r="O286" s="7"/>
      <c r="P286" s="7"/>
      <c r="Q286" s="67"/>
      <c r="R286" s="67"/>
      <c r="S286" s="7"/>
      <c r="T286" s="7"/>
      <c r="U286" s="8"/>
      <c r="V286" s="8"/>
    </row>
    <row r="287" spans="1:22" ht="43.15" customHeight="1" x14ac:dyDescent="0.3">
      <c r="A287" s="21"/>
      <c r="B287" s="23"/>
      <c r="C287" s="7"/>
      <c r="D287" s="11"/>
      <c r="E287" s="8"/>
      <c r="F287" s="8"/>
      <c r="G287" s="8"/>
      <c r="H287" s="8"/>
      <c r="I287" s="7"/>
      <c r="J287" s="7"/>
      <c r="K287" s="62"/>
      <c r="L287" s="7"/>
      <c r="M287" s="7"/>
      <c r="N287" s="62"/>
      <c r="O287" s="7"/>
      <c r="P287" s="7"/>
      <c r="Q287" s="67"/>
      <c r="R287" s="67"/>
      <c r="S287" s="7"/>
      <c r="T287" s="7"/>
      <c r="U287" s="8"/>
      <c r="V287" s="8"/>
    </row>
    <row r="288" spans="1:22" ht="43.15" customHeight="1" x14ac:dyDescent="0.3">
      <c r="A288" s="21"/>
      <c r="B288" s="23"/>
      <c r="C288" s="7"/>
      <c r="D288" s="11"/>
      <c r="E288" s="8"/>
      <c r="F288" s="8"/>
      <c r="G288" s="8"/>
      <c r="H288" s="8"/>
      <c r="I288" s="7"/>
      <c r="J288" s="7"/>
      <c r="K288" s="62"/>
      <c r="L288" s="7"/>
      <c r="M288" s="7"/>
      <c r="N288" s="62"/>
      <c r="O288" s="7"/>
      <c r="P288" s="7"/>
      <c r="Q288" s="67"/>
      <c r="R288" s="67"/>
      <c r="S288" s="7"/>
      <c r="T288" s="7"/>
      <c r="U288" s="8"/>
      <c r="V288" s="8"/>
    </row>
    <row r="289" spans="1:22" ht="43.15" customHeight="1" x14ac:dyDescent="0.3">
      <c r="A289" s="21"/>
      <c r="B289" s="23"/>
      <c r="C289" s="7"/>
      <c r="D289" s="11"/>
      <c r="E289" s="8"/>
      <c r="F289" s="8"/>
      <c r="G289" s="8"/>
      <c r="H289" s="8"/>
      <c r="I289" s="7"/>
      <c r="J289" s="7"/>
      <c r="K289" s="62"/>
      <c r="L289" s="7"/>
      <c r="M289" s="7"/>
      <c r="N289" s="62"/>
      <c r="O289" s="7"/>
      <c r="P289" s="7"/>
      <c r="Q289" s="67"/>
      <c r="R289" s="67"/>
      <c r="S289" s="7"/>
      <c r="T289" s="7"/>
      <c r="U289" s="8"/>
      <c r="V289" s="8"/>
    </row>
    <row r="290" spans="1:22" ht="43.15" customHeight="1" x14ac:dyDescent="0.3">
      <c r="A290" s="21"/>
      <c r="B290" s="23"/>
      <c r="C290" s="7"/>
      <c r="D290" s="11"/>
      <c r="E290" s="8"/>
      <c r="F290" s="8"/>
      <c r="G290" s="8"/>
      <c r="H290" s="8"/>
      <c r="I290" s="7"/>
      <c r="J290" s="7"/>
      <c r="K290" s="62"/>
      <c r="L290" s="7"/>
      <c r="M290" s="7"/>
      <c r="N290" s="62"/>
      <c r="O290" s="7"/>
      <c r="P290" s="7"/>
      <c r="Q290" s="67"/>
      <c r="R290" s="67"/>
      <c r="S290" s="7"/>
      <c r="T290" s="7"/>
      <c r="U290" s="8"/>
      <c r="V290" s="8"/>
    </row>
    <row r="291" spans="1:22" ht="43.15" customHeight="1" x14ac:dyDescent="0.3">
      <c r="A291" s="21"/>
      <c r="B291" s="23"/>
      <c r="C291" s="7"/>
      <c r="D291" s="11"/>
      <c r="E291" s="8"/>
      <c r="F291" s="8"/>
      <c r="G291" s="8"/>
      <c r="H291" s="8"/>
      <c r="I291" s="7"/>
      <c r="J291" s="7"/>
      <c r="K291" s="62"/>
      <c r="L291" s="7"/>
      <c r="M291" s="7"/>
      <c r="N291" s="62"/>
      <c r="O291" s="7"/>
      <c r="P291" s="7"/>
      <c r="Q291" s="67"/>
      <c r="R291" s="67"/>
      <c r="S291" s="7"/>
      <c r="T291" s="7"/>
      <c r="U291" s="8"/>
      <c r="V291" s="8"/>
    </row>
    <row r="292" spans="1:22" ht="43.15" customHeight="1" x14ac:dyDescent="0.3">
      <c r="A292" s="21"/>
      <c r="B292" s="23"/>
      <c r="C292" s="7"/>
      <c r="D292" s="11"/>
      <c r="E292" s="8"/>
      <c r="F292" s="8"/>
      <c r="G292" s="8"/>
      <c r="H292" s="8"/>
      <c r="I292" s="7"/>
      <c r="J292" s="7"/>
      <c r="K292" s="62"/>
      <c r="L292" s="7"/>
      <c r="M292" s="7"/>
      <c r="N292" s="62"/>
      <c r="O292" s="7"/>
      <c r="P292" s="7"/>
      <c r="Q292" s="67"/>
      <c r="R292" s="67"/>
      <c r="S292" s="7"/>
      <c r="T292" s="7"/>
      <c r="U292" s="8"/>
      <c r="V292" s="8"/>
    </row>
    <row r="293" spans="1:22" ht="43.15" customHeight="1" x14ac:dyDescent="0.3">
      <c r="A293" s="21"/>
      <c r="B293" s="23"/>
      <c r="C293" s="7"/>
      <c r="D293" s="11"/>
      <c r="E293" s="8"/>
      <c r="F293" s="8"/>
      <c r="G293" s="8"/>
      <c r="H293" s="8"/>
      <c r="I293" s="7"/>
      <c r="J293" s="7"/>
      <c r="K293" s="62"/>
      <c r="L293" s="7"/>
      <c r="M293" s="7"/>
      <c r="N293" s="62"/>
      <c r="O293" s="7"/>
      <c r="P293" s="7"/>
      <c r="Q293" s="67"/>
      <c r="R293" s="67"/>
      <c r="S293" s="7"/>
      <c r="T293" s="7"/>
      <c r="U293" s="8"/>
      <c r="V293" s="8"/>
    </row>
    <row r="294" spans="1:22" ht="43.15" customHeight="1" x14ac:dyDescent="0.3">
      <c r="A294" s="21"/>
      <c r="B294" s="23"/>
      <c r="C294" s="7"/>
      <c r="D294" s="11"/>
      <c r="E294" s="8"/>
      <c r="F294" s="8"/>
      <c r="G294" s="8"/>
      <c r="H294" s="8"/>
      <c r="I294" s="7"/>
      <c r="J294" s="7"/>
      <c r="K294" s="62"/>
      <c r="L294" s="7"/>
      <c r="M294" s="7"/>
      <c r="N294" s="62"/>
      <c r="O294" s="7"/>
      <c r="P294" s="7"/>
      <c r="Q294" s="67"/>
      <c r="R294" s="67"/>
      <c r="S294" s="7"/>
      <c r="T294" s="7"/>
      <c r="U294" s="8"/>
      <c r="V294" s="8"/>
    </row>
    <row r="295" spans="1:22" ht="43.15" customHeight="1" x14ac:dyDescent="0.3">
      <c r="A295" s="21"/>
      <c r="B295" s="23"/>
      <c r="C295" s="7"/>
      <c r="D295" s="11"/>
      <c r="E295" s="8"/>
      <c r="F295" s="8"/>
      <c r="G295" s="8"/>
      <c r="H295" s="8"/>
      <c r="I295" s="7"/>
      <c r="J295" s="7"/>
      <c r="K295" s="62"/>
      <c r="L295" s="7"/>
      <c r="M295" s="7"/>
      <c r="N295" s="62"/>
      <c r="O295" s="7"/>
      <c r="P295" s="7"/>
      <c r="Q295" s="67"/>
      <c r="R295" s="67"/>
      <c r="S295" s="7"/>
      <c r="T295" s="7"/>
      <c r="U295" s="8"/>
      <c r="V295" s="8"/>
    </row>
    <row r="296" spans="1:22" ht="43.15" customHeight="1" x14ac:dyDescent="0.3">
      <c r="A296" s="21"/>
      <c r="B296" s="23"/>
      <c r="C296" s="7"/>
      <c r="D296" s="7"/>
      <c r="E296" s="8"/>
      <c r="F296" s="8"/>
      <c r="G296" s="8"/>
      <c r="H296" s="8"/>
      <c r="I296" s="7"/>
      <c r="J296" s="7"/>
      <c r="K296" s="62"/>
      <c r="L296" s="7"/>
      <c r="M296" s="7"/>
      <c r="N296" s="62"/>
      <c r="O296" s="7"/>
      <c r="P296" s="7"/>
      <c r="Q296" s="67"/>
      <c r="R296" s="67"/>
      <c r="S296" s="7"/>
      <c r="T296" s="7"/>
      <c r="U296" s="8"/>
      <c r="V296" s="8"/>
    </row>
    <row r="297" spans="1:22" ht="43.15" customHeight="1" x14ac:dyDescent="0.3">
      <c r="A297" s="21"/>
      <c r="B297" s="23"/>
      <c r="C297" s="7"/>
      <c r="D297" s="7"/>
      <c r="E297" s="8"/>
      <c r="F297" s="8"/>
      <c r="G297" s="8"/>
      <c r="H297" s="8"/>
      <c r="I297" s="7"/>
      <c r="J297" s="7"/>
      <c r="K297" s="62"/>
      <c r="L297" s="7"/>
      <c r="M297" s="7"/>
      <c r="N297" s="62"/>
      <c r="O297" s="7"/>
      <c r="P297" s="7"/>
      <c r="Q297" s="67"/>
      <c r="R297" s="67"/>
      <c r="S297" s="7"/>
      <c r="T297" s="7"/>
      <c r="U297" s="8"/>
      <c r="V297" s="8"/>
    </row>
    <row r="298" spans="1:22" ht="43.15" customHeight="1" x14ac:dyDescent="0.3">
      <c r="A298" s="21"/>
      <c r="B298" s="23"/>
      <c r="C298" s="7"/>
      <c r="D298" s="7"/>
      <c r="E298" s="8"/>
      <c r="F298" s="8"/>
      <c r="G298" s="8"/>
      <c r="H298" s="8"/>
      <c r="I298" s="7"/>
      <c r="J298" s="7"/>
      <c r="K298" s="62"/>
      <c r="L298" s="7"/>
      <c r="M298" s="7"/>
      <c r="N298" s="62"/>
      <c r="O298" s="7"/>
      <c r="P298" s="7"/>
      <c r="Q298" s="67"/>
      <c r="R298" s="67"/>
      <c r="S298" s="7"/>
      <c r="T298" s="7"/>
      <c r="U298" s="8"/>
      <c r="V298" s="8"/>
    </row>
    <row r="299" spans="1:22" ht="43.15" customHeight="1" x14ac:dyDescent="0.3">
      <c r="A299" s="21"/>
      <c r="B299" s="23"/>
      <c r="C299" s="7"/>
      <c r="D299" s="7"/>
      <c r="E299" s="8"/>
      <c r="F299" s="8"/>
      <c r="G299" s="8"/>
      <c r="H299" s="8"/>
      <c r="I299" s="7"/>
      <c r="J299" s="7"/>
      <c r="K299" s="62"/>
      <c r="L299" s="7"/>
      <c r="M299" s="7"/>
      <c r="N299" s="62"/>
      <c r="O299" s="7"/>
      <c r="P299" s="7"/>
      <c r="Q299" s="67"/>
      <c r="R299" s="67"/>
      <c r="S299" s="7"/>
      <c r="T299" s="7"/>
      <c r="U299" s="8"/>
      <c r="V299" s="8"/>
    </row>
  </sheetData>
  <sheetProtection formatCells="0" insertRows="0"/>
  <autoFilter ref="A18:V55" xr:uid="{00000000-0001-0000-0700-000000000000}"/>
  <sortState ref="A19:V52">
    <sortCondition ref="A18:A52"/>
  </sortState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L6"/>
    <mergeCell ref="A7:A11"/>
    <mergeCell ref="B7:B11"/>
    <mergeCell ref="C7:D9"/>
    <mergeCell ref="E7:F9"/>
    <mergeCell ref="G7:G9"/>
    <mergeCell ref="H7:L9"/>
    <mergeCell ref="C10:D11"/>
    <mergeCell ref="A13:A14"/>
    <mergeCell ref="E10:L11"/>
    <mergeCell ref="H13:I14"/>
    <mergeCell ref="H15:I16"/>
  </mergeCells>
  <phoneticPr fontId="13" type="noConversion"/>
  <conditionalFormatting sqref="A19 C19:V19 A20:B20 D20:V20 A21:V21 P24:R41 S37:V41 A42:V42 A43:A50 A51:V52 A246:V998 A40:I41 N40:O41 C43:V50">
    <cfRule type="expression" dxfId="244" priority="54">
      <formula>$F19="Création"</formula>
    </cfRule>
  </conditionalFormatting>
  <conditionalFormatting sqref="A22 C22:V22 A23:V23 B24:O24 A24:A25 S24:V25">
    <cfRule type="expression" dxfId="243" priority="168">
      <formula>$F22="Modification"</formula>
    </cfRule>
    <cfRule type="expression" dxfId="242" priority="169">
      <formula>$F22="Création"</formula>
    </cfRule>
  </conditionalFormatting>
  <conditionalFormatting sqref="A43:A50 A246:V998 A19 C19:V19 A20:B20 D20:V20 A21:V21 P24:R41 S37:V41 A42:V42 A51:V52 A40:I41 N40:O41 C43:V50">
    <cfRule type="expression" dxfId="241" priority="53">
      <formula>$F19="Modification"</formula>
    </cfRule>
  </conditionalFormatting>
  <conditionalFormatting sqref="A28:O28 S26:V29 A29 C29:O29 A31:A36 A26:I27 N26:O27">
    <cfRule type="expression" dxfId="240" priority="163">
      <formula>$F26="Modification"</formula>
    </cfRule>
    <cfRule type="expression" dxfId="239" priority="164">
      <formula>$F26="Création"</formula>
    </cfRule>
  </conditionalFormatting>
  <conditionalFormatting sqref="A37:I38 A38:A39 C39:O39 N37:O38">
    <cfRule type="expression" dxfId="238" priority="149">
      <formula>$F37="Fermeture"</formula>
    </cfRule>
    <cfRule type="expression" dxfId="237" priority="150">
      <formula>$F37="Modification"</formula>
    </cfRule>
    <cfRule type="expression" dxfId="236" priority="151">
      <formula>$F37="Création"</formula>
    </cfRule>
  </conditionalFormatting>
  <conditionalFormatting sqref="A1:V9 A10:E10 O10:V11 A11:D11 A12:V12 A13:H13 L13:V16 A14:F14 A15:H15 A16:F16 A17:V17 S18:V18 C25:O25 A30:I30 B31:I31 C32:O32 B47:B49 S30:V36 A18:Q18 N30:O31 C35:O36 C33:I34 N33:O34">
    <cfRule type="expression" dxfId="235" priority="174">
      <formula>$F1="Modification"</formula>
    </cfRule>
  </conditionalFormatting>
  <conditionalFormatting sqref="A1:V9 A10:E10 O10:V11 A11:D11 A12:V12 A13:H13 L13:V16 A14:F14 A15:H15 A16:F16 A17:V17 S18:V18 C25:O25 A30:I30 S30:V36 B31:I31 C32:O32 B47:B49 A18:Q18 N30:O31 C35:O36 C33:I34 N33:O34">
    <cfRule type="expression" dxfId="234" priority="175">
      <formula>$F1="Création"</formula>
    </cfRule>
  </conditionalFormatting>
  <conditionalFormatting sqref="A1:V9 O10:V11 A12:V12 L13:V16 A17:V17 S18:V18 A13:H13 A15:H15 C25:O25 A30:I30 B31:I31 C32:O32 A10:E10 A11:D11 A14:F14 A16:F16 B47:B49 A18:Q18 N30:O31 C35:O36 C33:I34 N33:O34">
    <cfRule type="expression" dxfId="233" priority="173">
      <formula>$F1="Fermeture"</formula>
    </cfRule>
  </conditionalFormatting>
  <conditionalFormatting sqref="A246:V998 A43:A50 C43:O50">
    <cfRule type="expression" dxfId="232" priority="52">
      <formula>$F43="Fermeture"</formula>
    </cfRule>
  </conditionalFormatting>
  <conditionalFormatting sqref="B21 V40:V41 B42:B45">
    <cfRule type="expression" dxfId="231" priority="117">
      <formula>$F21="Fermeture"</formula>
    </cfRule>
    <cfRule type="expression" dxfId="230" priority="118">
      <formula>$F21="Modification"</formula>
    </cfRule>
    <cfRule type="expression" dxfId="229" priority="119">
      <formula>$F21="Création"</formula>
    </cfRule>
  </conditionalFormatting>
  <conditionalFormatting sqref="B23">
    <cfRule type="expression" dxfId="228" priority="111">
      <formula>$F23="Fermeture"</formula>
    </cfRule>
    <cfRule type="expression" dxfId="227" priority="112">
      <formula>$F23="Modification"</formula>
    </cfRule>
    <cfRule type="expression" dxfId="226" priority="113">
      <formula>$F23="Création"</formula>
    </cfRule>
  </conditionalFormatting>
  <conditionalFormatting sqref="B28">
    <cfRule type="expression" dxfId="225" priority="95">
      <formula>$F28="Fermeture"</formula>
    </cfRule>
    <cfRule type="expression" dxfId="224" priority="96">
      <formula>$F28="Modification"</formula>
    </cfRule>
    <cfRule type="expression" dxfId="223" priority="97">
      <formula>$F28="Création"</formula>
    </cfRule>
  </conditionalFormatting>
  <conditionalFormatting sqref="B30:B31">
    <cfRule type="expression" dxfId="222" priority="75">
      <formula>$F30="Fermeture"</formula>
    </cfRule>
    <cfRule type="expression" dxfId="221" priority="76">
      <formula>$F30="Modification"</formula>
    </cfRule>
    <cfRule type="expression" dxfId="220" priority="77">
      <formula>$F30="Création"</formula>
    </cfRule>
  </conditionalFormatting>
  <conditionalFormatting sqref="B33:B35">
    <cfRule type="expression" dxfId="219" priority="154">
      <formula>$F33="Fermeture"</formula>
    </cfRule>
    <cfRule type="expression" dxfId="218" priority="155">
      <formula>$F33="Modification"</formula>
    </cfRule>
    <cfRule type="expression" dxfId="217" priority="156">
      <formula>$F33="Création"</formula>
    </cfRule>
  </conditionalFormatting>
  <conditionalFormatting sqref="B35">
    <cfRule type="expression" dxfId="216" priority="67">
      <formula>$F35="Fermeture"</formula>
    </cfRule>
    <cfRule type="expression" dxfId="215" priority="68">
      <formula>$F35="Modification"</formula>
    </cfRule>
    <cfRule type="expression" dxfId="214" priority="69">
      <formula>$F35="Création"</formula>
    </cfRule>
  </conditionalFormatting>
  <conditionalFormatting sqref="C51:C52">
    <cfRule type="uniqueValues" dxfId="213" priority="420"/>
  </conditionalFormatting>
  <conditionalFormatting sqref="C19:V19 D20:V20 A21:V21 C22:V22 A23:V23 S24:V25 S30:V41 A42:V42 P43:V50 A51:V52 B24:O24 A19 A20:B20 P24:R41 A22 A24:A25 A40:I41 N40:O41">
    <cfRule type="expression" dxfId="212" priority="167">
      <formula>$F19="Fermeture"</formula>
    </cfRule>
  </conditionalFormatting>
  <conditionalFormatting sqref="D50">
    <cfRule type="expression" dxfId="211" priority="46">
      <formula>$C50="Option"</formula>
    </cfRule>
    <cfRule type="expression" dxfId="210" priority="47">
      <formula>$F50="Fermeture"</formula>
    </cfRule>
    <cfRule type="expression" dxfId="209" priority="48">
      <formula>$F50="Modification"</formula>
    </cfRule>
    <cfRule type="expression" dxfId="208" priority="49">
      <formula>$F50="Création"</formula>
    </cfRule>
  </conditionalFormatting>
  <conditionalFormatting sqref="D1:E52 G19:U23 P24:R41 G246:U998 A1:A52 G39:O39 S37:U41 A246:A998 D246:E998 G37:I38 N37:O38 G40:I41 N40:O41 G42:U52">
    <cfRule type="expression" dxfId="207" priority="50">
      <formula>$C1="Option"</formula>
    </cfRule>
  </conditionalFormatting>
  <conditionalFormatting sqref="G30:G31">
    <cfRule type="expression" dxfId="206" priority="401">
      <formula>$F29="Fermeture"</formula>
    </cfRule>
    <cfRule type="expression" dxfId="205" priority="402">
      <formula>$F29="Modification"</formula>
    </cfRule>
    <cfRule type="expression" dxfId="204" priority="403">
      <formula>$F29="Création"</formula>
    </cfRule>
    <cfRule type="expression" dxfId="203" priority="405">
      <formula>$C29="Option"</formula>
    </cfRule>
  </conditionalFormatting>
  <conditionalFormatting sqref="G24:O25 S24:U36 G1:U17 S18:U18 G18:Q18 G32:O32 G30:I31 N30:O31 G35:O36 G33:I34 N33:O34 G28:O29 G26:I27 N26:O27">
    <cfRule type="expression" dxfId="202" priority="165">
      <formula>$C1="Option"</formula>
    </cfRule>
  </conditionalFormatting>
  <conditionalFormatting sqref="R19:R54 R1:R17 R246:R1048576">
    <cfRule type="cellIs" dxfId="201" priority="43" operator="lessThan">
      <formula>0</formula>
    </cfRule>
    <cfRule type="cellIs" dxfId="200" priority="44" operator="greaterThan">
      <formula>0</formula>
    </cfRule>
  </conditionalFormatting>
  <conditionalFormatting sqref="R53:R54">
    <cfRule type="expression" dxfId="199" priority="25">
      <formula>$C53="Option"</formula>
    </cfRule>
    <cfRule type="expression" dxfId="198" priority="26">
      <formula>$F53="Fermeture"</formula>
    </cfRule>
    <cfRule type="expression" dxfId="197" priority="27">
      <formula>$F53="Modification"</formula>
    </cfRule>
    <cfRule type="expression" dxfId="196" priority="28">
      <formula>$F53="Création"</formula>
    </cfRule>
  </conditionalFormatting>
  <conditionalFormatting sqref="S26:V29 A28:O28 A29 C29:O29 A31:A36 A26:I27 N26:O27">
    <cfRule type="expression" dxfId="195" priority="162">
      <formula>$F26="Fermeture"</formula>
    </cfRule>
  </conditionalFormatting>
  <conditionalFormatting sqref="T53:T54">
    <cfRule type="expression" dxfId="194" priority="29">
      <formula>$C53="Option"</formula>
    </cfRule>
    <cfRule type="expression" dxfId="193" priority="30">
      <formula>$F53="Fermeture"</formula>
    </cfRule>
    <cfRule type="expression" dxfId="192" priority="31">
      <formula>$F53="Modification"</formula>
    </cfRule>
    <cfRule type="expression" dxfId="191" priority="32">
      <formula>$F53="Création"</formula>
    </cfRule>
  </conditionalFormatting>
  <conditionalFormatting sqref="U1:U25 U31:U52">
    <cfRule type="expression" dxfId="190" priority="166">
      <formula>$T1="Porteuse"</formula>
    </cfRule>
  </conditionalFormatting>
  <conditionalFormatting sqref="U24">
    <cfRule type="expression" dxfId="189" priority="98">
      <formula>$C24="Option"</formula>
    </cfRule>
    <cfRule type="expression" dxfId="188" priority="99">
      <formula>$T24="Porteuse"</formula>
    </cfRule>
    <cfRule type="expression" dxfId="187" priority="106">
      <formula>$C24="Option"</formula>
    </cfRule>
    <cfRule type="expression" dxfId="186" priority="107">
      <formula>$T24="Porteuse"</formula>
    </cfRule>
    <cfRule type="expression" dxfId="185" priority="108">
      <formula>$F24="Fermeture"</formula>
    </cfRule>
    <cfRule type="expression" dxfId="184" priority="109">
      <formula>$F24="Modification"</formula>
    </cfRule>
    <cfRule type="expression" dxfId="183" priority="110">
      <formula>$F24="Création"</formula>
    </cfRule>
  </conditionalFormatting>
  <conditionalFormatting sqref="U26:U30">
    <cfRule type="expression" dxfId="182" priority="161">
      <formula>$T26="Porteuse"</formula>
    </cfRule>
  </conditionalFormatting>
  <conditionalFormatting sqref="U30">
    <cfRule type="expression" dxfId="181" priority="83">
      <formula>$F30="Fermeture"</formula>
    </cfRule>
    <cfRule type="expression" dxfId="180" priority="84">
      <formula>$F30="Modification"</formula>
    </cfRule>
    <cfRule type="expression" dxfId="179" priority="85">
      <formula>$F30="Création"</formula>
    </cfRule>
  </conditionalFormatting>
  <conditionalFormatting sqref="U30:U31">
    <cfRule type="expression" dxfId="178" priority="70">
      <formula>$C30="Option"</formula>
    </cfRule>
    <cfRule type="expression" dxfId="177" priority="71">
      <formula>$T30="Porteuse"</formula>
    </cfRule>
  </conditionalFormatting>
  <conditionalFormatting sqref="U45:U47">
    <cfRule type="expression" dxfId="176" priority="132">
      <formula>$C45="Option"</formula>
    </cfRule>
    <cfRule type="expression" dxfId="175" priority="133">
      <formula>$T45="Porteuse"</formula>
    </cfRule>
    <cfRule type="expression" dxfId="174" priority="134">
      <formula>$F45="Fermeture"</formula>
    </cfRule>
    <cfRule type="expression" dxfId="173" priority="135">
      <formula>$F45="Modification"</formula>
    </cfRule>
    <cfRule type="expression" dxfId="172" priority="136">
      <formula>$F45="Création"</formula>
    </cfRule>
  </conditionalFormatting>
  <conditionalFormatting sqref="U246:U998">
    <cfRule type="expression" dxfId="171" priority="51">
      <formula>$T246="Porteuse"</formula>
    </cfRule>
  </conditionalFormatting>
  <conditionalFormatting sqref="U24:V24">
    <cfRule type="expression" dxfId="170" priority="100">
      <formula>$F24="Fermeture"</formula>
    </cfRule>
    <cfRule type="expression" dxfId="169" priority="101">
      <formula>$F24="Modification"</formula>
    </cfRule>
    <cfRule type="expression" dxfId="168" priority="102">
      <formula>$F24="Création"</formula>
    </cfRule>
  </conditionalFormatting>
  <conditionalFormatting sqref="U31:V31">
    <cfRule type="expression" dxfId="167" priority="72">
      <formula>$F31="Fermeture"</formula>
    </cfRule>
    <cfRule type="expression" dxfId="166" priority="73">
      <formula>$F31="Modification"</formula>
    </cfRule>
    <cfRule type="expression" dxfId="165" priority="74">
      <formula>$F31="Création"</formula>
    </cfRule>
  </conditionalFormatting>
  <conditionalFormatting sqref="V27">
    <cfRule type="expression" dxfId="164" priority="157">
      <formula>$F27="Fermeture"</formula>
    </cfRule>
    <cfRule type="expression" dxfId="163" priority="158">
      <formula>$F27="Modification"</formula>
    </cfRule>
    <cfRule type="expression" dxfId="162" priority="159">
      <formula>$F27="Création"</formula>
    </cfRule>
  </conditionalFormatting>
  <conditionalFormatting sqref="V37:V38">
    <cfRule type="expression" dxfId="161" priority="61">
      <formula>$F37="Fermeture"</formula>
    </cfRule>
    <cfRule type="expression" dxfId="160" priority="62">
      <formula>$F37="Modification"</formula>
    </cfRule>
    <cfRule type="expression" dxfId="159" priority="63">
      <formula>$F37="Création"</formula>
    </cfRule>
  </conditionalFormatting>
  <conditionalFormatting sqref="V45:V47">
    <cfRule type="expression" dxfId="158" priority="123">
      <formula>$F45="Fermeture"</formula>
    </cfRule>
    <cfRule type="expression" dxfId="157" priority="124">
      <formula>$F45="Modification"</formula>
    </cfRule>
    <cfRule type="expression" dxfId="156" priority="125">
      <formula>$F45="Création"</formula>
    </cfRule>
  </conditionalFormatting>
  <conditionalFormatting sqref="J30:M31">
    <cfRule type="expression" dxfId="155" priority="21">
      <formula>$F30="Modification"</formula>
    </cfRule>
    <cfRule type="expression" dxfId="154" priority="22">
      <formula>$F30="Création"</formula>
    </cfRule>
  </conditionalFormatting>
  <conditionalFormatting sqref="J30:M31">
    <cfRule type="expression" dxfId="153" priority="20">
      <formula>$F30="Fermeture"</formula>
    </cfRule>
  </conditionalFormatting>
  <conditionalFormatting sqref="J30:M30">
    <cfRule type="expression" dxfId="152" priority="18">
      <formula>$C30="Option"</formula>
    </cfRule>
  </conditionalFormatting>
  <conditionalFormatting sqref="J31:M31">
    <cfRule type="expression" dxfId="151" priority="19">
      <formula>$C31="Option"</formula>
    </cfRule>
  </conditionalFormatting>
  <conditionalFormatting sqref="J37:M38">
    <cfRule type="expression" dxfId="150" priority="16">
      <formula>$F37="Modification"</formula>
    </cfRule>
    <cfRule type="expression" dxfId="149" priority="17">
      <formula>$F37="Création"</formula>
    </cfRule>
  </conditionalFormatting>
  <conditionalFormatting sqref="J37:M38">
    <cfRule type="expression" dxfId="148" priority="15">
      <formula>$F37="Fermeture"</formula>
    </cfRule>
  </conditionalFormatting>
  <conditionalFormatting sqref="J37:M37">
    <cfRule type="expression" dxfId="147" priority="13">
      <formula>$C37="Option"</formula>
    </cfRule>
  </conditionalFormatting>
  <conditionalFormatting sqref="J38:M38">
    <cfRule type="expression" dxfId="146" priority="14">
      <formula>$C38="Option"</formula>
    </cfRule>
  </conditionalFormatting>
  <conditionalFormatting sqref="J40:M41">
    <cfRule type="expression" dxfId="145" priority="11">
      <formula>$F40="Modification"</formula>
    </cfRule>
    <cfRule type="expression" dxfId="144" priority="12">
      <formula>$F40="Création"</formula>
    </cfRule>
  </conditionalFormatting>
  <conditionalFormatting sqref="J40:M41">
    <cfRule type="expression" dxfId="143" priority="10">
      <formula>$F40="Fermeture"</formula>
    </cfRule>
  </conditionalFormatting>
  <conditionalFormatting sqref="J40:M41">
    <cfRule type="expression" dxfId="142" priority="9">
      <formula>$C40="Option"</formula>
    </cfRule>
  </conditionalFormatting>
  <conditionalFormatting sqref="J33:M34">
    <cfRule type="expression" dxfId="141" priority="7">
      <formula>$F33="Modification"</formula>
    </cfRule>
    <cfRule type="expression" dxfId="140" priority="8">
      <formula>$F33="Création"</formula>
    </cfRule>
  </conditionalFormatting>
  <conditionalFormatting sqref="J33:M34">
    <cfRule type="expression" dxfId="139" priority="6">
      <formula>$F33="Fermeture"</formula>
    </cfRule>
  </conditionalFormatting>
  <conditionalFormatting sqref="J33:M34">
    <cfRule type="expression" dxfId="138" priority="5">
      <formula>$C33="Option"</formula>
    </cfRule>
  </conditionalFormatting>
  <conditionalFormatting sqref="J26:M27">
    <cfRule type="expression" dxfId="137" priority="3">
      <formula>$F26="Modification"</formula>
    </cfRule>
    <cfRule type="expression" dxfId="136" priority="4">
      <formula>$F26="Création"</formula>
    </cfRule>
  </conditionalFormatting>
  <conditionalFormatting sqref="J26:M27">
    <cfRule type="expression" dxfId="135" priority="2">
      <formula>$F26="Fermeture"</formula>
    </cfRule>
  </conditionalFormatting>
  <conditionalFormatting sqref="J26:M27">
    <cfRule type="expression" dxfId="134" priority="1">
      <formula>$C26="Option"</formula>
    </cfRule>
  </conditionalFormatting>
  <dataValidations count="6">
    <dataValidation type="list" allowBlank="1" showInputMessage="1" showErrorMessage="1" sqref="E246:E299 E19:E52" xr:uid="{00000000-0002-0000-0700-000000000000}">
      <formula1>List_Type</formula1>
    </dataValidation>
    <dataValidation type="list" allowBlank="1" showInputMessage="1" showErrorMessage="1" sqref="F246:F299 F19:F52" xr:uid="{00000000-0002-0000-0700-000001000000}">
      <formula1>List_Statut</formula1>
    </dataValidation>
    <dataValidation type="list" allowBlank="1" showInputMessage="1" showErrorMessage="1" sqref="C246:C299 C19:C52" xr:uid="{00000000-0002-0000-0700-000002000000}">
      <formula1>List_NatureELP</formula1>
    </dataValidation>
    <dataValidation type="list" allowBlank="1" showInputMessage="1" showErrorMessage="1" sqref="H52 H246:H299 H19:H32 H34:H50" xr:uid="{00000000-0002-0000-0700-000003000000}">
      <formula1>List_CNU</formula1>
    </dataValidation>
    <dataValidation type="list" allowBlank="1" showInputMessage="1" showErrorMessage="1" sqref="T246:T299 T19:T54" xr:uid="{00000000-0002-0000-0700-000004000000}">
      <formula1>List_Mutualisation</formula1>
    </dataValidation>
    <dataValidation type="list" allowBlank="1" showInputMessage="1" showErrorMessage="1" sqref="S246:S299 S19:S52" xr:uid="{00000000-0002-0000-0700-000005000000}">
      <formula1>"Anglais"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95"/>
  <sheetViews>
    <sheetView zoomScale="60" zoomScaleNormal="60" workbookViewId="0">
      <pane ySplit="18" topLeftCell="A31" activePane="bottomLeft" state="frozen"/>
      <selection activeCell="D25" sqref="D25"/>
      <selection pane="bottomLeft" activeCell="F55" sqref="F55"/>
    </sheetView>
  </sheetViews>
  <sheetFormatPr baseColWidth="10" defaultColWidth="11.42578125" defaultRowHeight="15" x14ac:dyDescent="0.25"/>
  <cols>
    <col min="1" max="1" width="39" style="14" customWidth="1"/>
    <col min="2" max="2" width="50.7109375" style="14" customWidth="1"/>
    <col min="3" max="3" width="15.5703125" style="18" customWidth="1"/>
    <col min="4" max="4" width="20.85546875" style="14" customWidth="1"/>
    <col min="5" max="6" width="15.5703125" style="14" customWidth="1"/>
    <col min="7" max="7" width="25.140625" style="14" customWidth="1"/>
    <col min="8" max="8" width="27.140625" style="14" customWidth="1"/>
    <col min="9" max="9" width="35.28515625" style="14" customWidth="1"/>
    <col min="10" max="10" width="20.7109375" style="14" customWidth="1"/>
    <col min="11" max="11" width="40.7109375" style="14" customWidth="1"/>
    <col min="12" max="12" width="31.7109375" style="14" customWidth="1"/>
    <col min="13" max="14" width="22.42578125" style="14" customWidth="1"/>
    <col min="15" max="15" width="20.28515625" style="14" customWidth="1"/>
    <col min="16" max="16" width="21.5703125" style="14" bestFit="1" customWidth="1"/>
    <col min="17" max="18" width="17.85546875" style="14" customWidth="1"/>
    <col min="19" max="19" width="79.5703125" style="14" customWidth="1"/>
    <col min="20" max="20" width="46.7109375" customWidth="1"/>
  </cols>
  <sheetData>
    <row r="1" spans="1:19" x14ac:dyDescent="0.25">
      <c r="A1" s="185"/>
      <c r="B1" s="185"/>
      <c r="C1" s="185"/>
      <c r="D1" s="185"/>
      <c r="E1" s="185"/>
      <c r="F1" s="185"/>
      <c r="G1" s="185"/>
      <c r="H1" s="185"/>
      <c r="I1" s="185"/>
      <c r="J1" s="30"/>
    </row>
    <row r="2" spans="1:19" x14ac:dyDescent="0.25">
      <c r="A2" s="185"/>
      <c r="B2" s="185"/>
      <c r="C2" s="185"/>
      <c r="D2" s="185"/>
      <c r="E2" s="185"/>
      <c r="F2" s="185"/>
      <c r="G2" s="185"/>
      <c r="H2" s="185"/>
      <c r="I2" s="185"/>
      <c r="J2" s="30"/>
    </row>
    <row r="3" spans="1:19" x14ac:dyDescent="0.25">
      <c r="A3" s="185"/>
      <c r="B3" s="185"/>
      <c r="C3" s="185"/>
      <c r="D3" s="185"/>
      <c r="E3" s="185"/>
      <c r="F3" s="185"/>
      <c r="G3" s="185"/>
      <c r="H3" s="185"/>
      <c r="I3" s="185"/>
      <c r="J3" s="30"/>
    </row>
    <row r="4" spans="1:19" x14ac:dyDescent="0.25">
      <c r="A4" s="185"/>
      <c r="B4" s="185"/>
      <c r="C4" s="185"/>
      <c r="D4" s="185"/>
      <c r="E4" s="185"/>
      <c r="F4" s="185"/>
      <c r="G4" s="185"/>
      <c r="H4" s="185"/>
      <c r="I4" s="185"/>
      <c r="J4" s="30"/>
    </row>
    <row r="5" spans="1:19" x14ac:dyDescent="0.25">
      <c r="A5" s="185"/>
      <c r="B5" s="185"/>
      <c r="C5" s="185"/>
      <c r="D5" s="185"/>
      <c r="E5" s="185"/>
      <c r="F5" s="185"/>
      <c r="G5" s="185"/>
      <c r="H5" s="185"/>
      <c r="I5" s="185"/>
      <c r="J5" s="30"/>
    </row>
    <row r="6" spans="1:19" x14ac:dyDescent="0.25">
      <c r="A6" s="185"/>
      <c r="B6" s="185"/>
      <c r="C6" s="185"/>
      <c r="D6" s="185"/>
      <c r="E6" s="185"/>
      <c r="F6" s="185"/>
      <c r="G6" s="185"/>
      <c r="H6" s="185"/>
      <c r="I6" s="185"/>
      <c r="J6" s="30"/>
    </row>
    <row r="7" spans="1:19" ht="14.45" customHeight="1" x14ac:dyDescent="0.25">
      <c r="A7" s="197" t="s">
        <v>381</v>
      </c>
      <c r="B7" s="196" t="str">
        <f>'Fiche Générale'!B2</f>
        <v>LIFE</v>
      </c>
      <c r="C7" s="200" t="s">
        <v>262</v>
      </c>
      <c r="D7" s="200"/>
      <c r="E7" s="194">
        <f>'Fiche Générale'!B3</f>
        <v>0</v>
      </c>
      <c r="F7" s="195"/>
      <c r="G7" s="200" t="s">
        <v>382</v>
      </c>
      <c r="H7" s="196" t="str">
        <f>'Fiche Générale'!B4</f>
        <v>-</v>
      </c>
      <c r="I7" s="196"/>
      <c r="J7" s="31"/>
      <c r="K7" s="19"/>
    </row>
    <row r="8" spans="1:19" ht="14.45" customHeight="1" x14ac:dyDescent="0.25">
      <c r="A8" s="198"/>
      <c r="B8" s="196"/>
      <c r="C8" s="200"/>
      <c r="D8" s="200"/>
      <c r="E8" s="194"/>
      <c r="F8" s="195"/>
      <c r="G8" s="200"/>
      <c r="H8" s="196"/>
      <c r="I8" s="196"/>
      <c r="J8" s="31"/>
      <c r="K8" s="19"/>
    </row>
    <row r="9" spans="1:19" ht="14.45" customHeight="1" x14ac:dyDescent="0.25">
      <c r="A9" s="198"/>
      <c r="B9" s="196"/>
      <c r="C9" s="200"/>
      <c r="D9" s="200"/>
      <c r="E9" s="194"/>
      <c r="F9" s="195"/>
      <c r="G9" s="200"/>
      <c r="H9" s="196"/>
      <c r="I9" s="196"/>
      <c r="J9" s="31"/>
      <c r="K9" s="19"/>
    </row>
    <row r="10" spans="1:19" ht="14.45" customHeight="1" x14ac:dyDescent="0.25">
      <c r="A10" s="198"/>
      <c r="B10" s="196"/>
      <c r="C10" s="201" t="s">
        <v>264</v>
      </c>
      <c r="D10" s="201"/>
      <c r="E10" s="202">
        <f>'Fiche Générale'!B12</f>
        <v>0</v>
      </c>
      <c r="F10" s="203"/>
      <c r="G10" s="203"/>
      <c r="H10" s="203"/>
      <c r="I10" s="204"/>
      <c r="J10" s="32"/>
      <c r="K10" s="19"/>
    </row>
    <row r="11" spans="1:19" ht="14.45" customHeight="1" x14ac:dyDescent="0.25">
      <c r="A11" s="199"/>
      <c r="B11" s="196"/>
      <c r="C11" s="201"/>
      <c r="D11" s="201"/>
      <c r="E11" s="205"/>
      <c r="F11" s="206"/>
      <c r="G11" s="206"/>
      <c r="H11" s="206"/>
      <c r="I11" s="207"/>
      <c r="J11" s="32"/>
      <c r="K11" s="19"/>
    </row>
    <row r="12" spans="1:19" x14ac:dyDescent="0.25">
      <c r="C12" s="14"/>
      <c r="I12" s="12"/>
      <c r="J12" s="12"/>
      <c r="M12" s="186" t="s">
        <v>383</v>
      </c>
      <c r="N12" s="187"/>
      <c r="O12" s="188"/>
      <c r="P12" s="186" t="s">
        <v>384</v>
      </c>
      <c r="Q12" s="187"/>
      <c r="R12" s="187"/>
      <c r="S12" s="188"/>
    </row>
    <row r="13" spans="1:19" x14ac:dyDescent="0.25">
      <c r="A13" s="172" t="s">
        <v>265</v>
      </c>
      <c r="B13" s="123" t="str">
        <f>'M2 MAQUETTE (ANNUEL)'!B13:B14</f>
        <v>2ème Année</v>
      </c>
      <c r="C13" s="123"/>
      <c r="D13" s="172" t="s">
        <v>385</v>
      </c>
      <c r="E13" s="174">
        <f>'M2 MAQUETTE (ANNUEL)'!E13:F14</f>
        <v>0</v>
      </c>
      <c r="F13" s="174"/>
      <c r="G13" s="174"/>
      <c r="H13" s="180" t="s">
        <v>386</v>
      </c>
      <c r="I13" s="180"/>
      <c r="J13" s="33"/>
      <c r="M13" s="189"/>
      <c r="N13" s="190"/>
      <c r="O13" s="191"/>
      <c r="P13" s="189"/>
      <c r="Q13" s="190"/>
      <c r="R13" s="190"/>
      <c r="S13" s="191"/>
    </row>
    <row r="14" spans="1:19" x14ac:dyDescent="0.25">
      <c r="A14" s="173"/>
      <c r="B14" s="123"/>
      <c r="C14" s="123"/>
      <c r="D14" s="173"/>
      <c r="E14" s="174"/>
      <c r="F14" s="174"/>
      <c r="G14" s="174"/>
      <c r="H14" s="180"/>
      <c r="I14" s="180"/>
      <c r="J14" s="33"/>
      <c r="M14" s="180" t="s">
        <v>387</v>
      </c>
      <c r="N14" s="186" t="s">
        <v>388</v>
      </c>
      <c r="O14" s="188"/>
      <c r="P14" s="185"/>
      <c r="Q14" s="175"/>
      <c r="R14" s="178"/>
      <c r="S14" s="172"/>
    </row>
    <row r="15" spans="1:19" x14ac:dyDescent="0.25">
      <c r="A15" s="172" t="s">
        <v>389</v>
      </c>
      <c r="B15" s="125" t="str">
        <f>'M2 MAQUETTE (ANNUEL)'!B15:B16</f>
        <v>Semestre 3</v>
      </c>
      <c r="C15" s="126"/>
      <c r="D15" s="172" t="s">
        <v>390</v>
      </c>
      <c r="E15" s="174">
        <f>'M2 MAQUETTE (ANNUEL)'!E15:F16</f>
        <v>0</v>
      </c>
      <c r="F15" s="174"/>
      <c r="G15" s="174"/>
      <c r="H15" s="181" t="str">
        <f>'Fiche Générale'!B5</f>
        <v>Seconde Chance</v>
      </c>
      <c r="I15" s="182"/>
      <c r="J15" s="34"/>
      <c r="M15" s="180"/>
      <c r="N15" s="192"/>
      <c r="O15" s="193"/>
      <c r="P15" s="185"/>
      <c r="Q15" s="176"/>
      <c r="R15" s="178"/>
      <c r="S15" s="179"/>
    </row>
    <row r="16" spans="1:19" x14ac:dyDescent="0.25">
      <c r="A16" s="173"/>
      <c r="B16" s="128"/>
      <c r="C16" s="129"/>
      <c r="D16" s="173"/>
      <c r="E16" s="174"/>
      <c r="F16" s="174"/>
      <c r="G16" s="174"/>
      <c r="H16" s="183"/>
      <c r="I16" s="184"/>
      <c r="J16" s="34"/>
      <c r="M16" s="180"/>
      <c r="N16" s="192"/>
      <c r="O16" s="193"/>
      <c r="P16" s="185"/>
      <c r="Q16" s="176"/>
      <c r="R16" s="178"/>
      <c r="S16" s="179"/>
    </row>
    <row r="17" spans="1:20" x14ac:dyDescent="0.25">
      <c r="L17" s="15"/>
      <c r="M17" s="180"/>
      <c r="N17" s="189"/>
      <c r="O17" s="191"/>
      <c r="P17" s="185"/>
      <c r="Q17" s="177"/>
      <c r="R17" s="178"/>
      <c r="S17" s="173"/>
    </row>
    <row r="18" spans="1:20" ht="59.45" customHeight="1" x14ac:dyDescent="0.25">
      <c r="A18" s="3" t="s">
        <v>391</v>
      </c>
      <c r="B18" s="35" t="s">
        <v>392</v>
      </c>
      <c r="C18" s="3" t="s">
        <v>5</v>
      </c>
      <c r="D18" s="3" t="s">
        <v>393</v>
      </c>
      <c r="E18" s="3" t="s">
        <v>394</v>
      </c>
      <c r="F18" s="3" t="s">
        <v>395</v>
      </c>
      <c r="G18" s="3" t="s">
        <v>396</v>
      </c>
      <c r="H18" s="3" t="s">
        <v>397</v>
      </c>
      <c r="I18" s="3" t="s">
        <v>398</v>
      </c>
      <c r="J18" s="3" t="s">
        <v>399</v>
      </c>
      <c r="K18" s="3" t="s">
        <v>400</v>
      </c>
      <c r="L18" s="3" t="s">
        <v>401</v>
      </c>
      <c r="M18" s="3" t="s">
        <v>402</v>
      </c>
      <c r="N18" s="3" t="s">
        <v>392</v>
      </c>
      <c r="O18" s="3" t="s">
        <v>403</v>
      </c>
      <c r="P18" s="3" t="s">
        <v>404</v>
      </c>
      <c r="Q18" s="3" t="s">
        <v>392</v>
      </c>
      <c r="R18" s="3" t="s">
        <v>403</v>
      </c>
      <c r="S18" s="4" t="s">
        <v>405</v>
      </c>
      <c r="T18" s="4" t="s">
        <v>406</v>
      </c>
    </row>
    <row r="19" spans="1:20" ht="30.6" customHeight="1" x14ac:dyDescent="0.25">
      <c r="A19" s="39" t="str">
        <f>'M2 MAQUETTE (ANNUEL)'!B19</f>
        <v>1 PARCOURS PEDAGOGIQUE AU CHOIX</v>
      </c>
      <c r="B19" s="39" t="str">
        <f>'M2 MAQUETTE (ANNUEL)'!C19</f>
        <v>BLOC</v>
      </c>
      <c r="C19" s="38">
        <f>'M2 MAQUETTE (ANNUEL)'!F19</f>
        <v>0</v>
      </c>
      <c r="D19" s="7"/>
      <c r="E19" s="7"/>
      <c r="F19" s="7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11"/>
      <c r="T19" s="1"/>
    </row>
    <row r="20" spans="1:20" ht="30.6" customHeight="1" x14ac:dyDescent="0.25">
      <c r="A20" s="39" t="str">
        <f>'M2 MAQUETTE (ANNUEL)'!B42</f>
        <v xml:space="preserve">BCC3- Preparing a career plan and knowing about research careers </v>
      </c>
      <c r="B20" s="39" t="str">
        <f>'M2 MAQUETTE (ANNUEL)'!C42</f>
        <v>BLOC</v>
      </c>
      <c r="C20" s="38">
        <f>'M2 MAQUETTE (ANNUEL)'!F42</f>
        <v>0</v>
      </c>
      <c r="D20" s="7"/>
      <c r="E20" s="7" t="s">
        <v>407</v>
      </c>
      <c r="F20" s="7" t="s">
        <v>407</v>
      </c>
      <c r="G20" s="36" t="s">
        <v>407</v>
      </c>
      <c r="H20" s="36" t="s">
        <v>407</v>
      </c>
      <c r="I20" s="36" t="s">
        <v>407</v>
      </c>
      <c r="J20" s="36">
        <v>7</v>
      </c>
      <c r="K20" s="36" t="s">
        <v>18</v>
      </c>
      <c r="L20" s="36"/>
      <c r="M20" s="36"/>
      <c r="N20" s="36" t="s">
        <v>10</v>
      </c>
      <c r="O20" s="36" t="s">
        <v>411</v>
      </c>
      <c r="P20" s="36" t="s">
        <v>408</v>
      </c>
      <c r="Q20" s="36"/>
      <c r="R20" s="36"/>
      <c r="S20" s="11" t="s">
        <v>409</v>
      </c>
      <c r="T20" s="45" t="s">
        <v>508</v>
      </c>
    </row>
    <row r="21" spans="1:20" ht="30.6" customHeight="1" x14ac:dyDescent="0.25">
      <c r="A21" s="39" t="str">
        <f>'M2 MAQUETTE (ANNUEL)'!B21</f>
        <v>Track 1-Cellular and molecular neurobiology</v>
      </c>
      <c r="B21" s="39" t="str">
        <f>'M2 MAQUETTE (ANNUEL)'!C21</f>
        <v>Parcours Pédagogique</v>
      </c>
      <c r="C21" s="38">
        <f>'M2 MAQUETTE (ANNUEL)'!F21</f>
        <v>0</v>
      </c>
      <c r="D21" s="7"/>
      <c r="E21" s="7"/>
      <c r="F21" s="7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11"/>
      <c r="T21" s="45"/>
    </row>
    <row r="22" spans="1:20" ht="30.6" customHeight="1" x14ac:dyDescent="0.25">
      <c r="A22" s="39" t="str">
        <f>'M2 MAQUETTE (ANNUEL)'!B22</f>
        <v>BCC1- Developing expertise in neuroscience</v>
      </c>
      <c r="B22" s="39" t="str">
        <f>'M2 MAQUETTE (ANNUEL)'!C22</f>
        <v>BLOC</v>
      </c>
      <c r="C22" s="38">
        <f>'M2 MAQUETTE (ANNUEL)'!F22</f>
        <v>0</v>
      </c>
      <c r="D22" s="7"/>
      <c r="E22" s="7"/>
      <c r="F22" s="7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11"/>
      <c r="T22" s="45"/>
    </row>
    <row r="23" spans="1:20" ht="30.6" customHeight="1" x14ac:dyDescent="0.25">
      <c r="A23" s="39" t="str">
        <f>'M2 MAQUETTE (ANNUEL)'!B23</f>
        <v xml:space="preserve">Plasticity and cell communication </v>
      </c>
      <c r="B23" s="39" t="str">
        <f>'M2 MAQUETTE (ANNUEL)'!C23</f>
        <v>UE</v>
      </c>
      <c r="C23" s="38">
        <f>'M2 MAQUETTE (ANNUEL)'!F23</f>
        <v>0</v>
      </c>
      <c r="D23" s="7"/>
      <c r="E23" s="7" t="s">
        <v>407</v>
      </c>
      <c r="F23" s="7" t="s">
        <v>407</v>
      </c>
      <c r="G23" s="36" t="s">
        <v>407</v>
      </c>
      <c r="H23" s="36" t="s">
        <v>407</v>
      </c>
      <c r="I23" s="36" t="s">
        <v>407</v>
      </c>
      <c r="J23" s="36">
        <v>7</v>
      </c>
      <c r="K23" s="36" t="s">
        <v>27</v>
      </c>
      <c r="L23" s="36"/>
      <c r="M23" s="36"/>
      <c r="N23" s="36" t="s">
        <v>10</v>
      </c>
      <c r="O23" s="36" t="s">
        <v>411</v>
      </c>
      <c r="P23" s="36" t="s">
        <v>408</v>
      </c>
      <c r="Q23" s="36"/>
      <c r="R23" s="36"/>
      <c r="S23" s="11" t="s">
        <v>409</v>
      </c>
      <c r="T23" s="1" t="s">
        <v>509</v>
      </c>
    </row>
    <row r="24" spans="1:20" ht="30.6" customHeight="1" x14ac:dyDescent="0.25">
      <c r="A24" s="39" t="str">
        <f>'M2 MAQUETTE (ANNUEL)'!B24</f>
        <v>Neurogenesis, stem cells and brain organoids</v>
      </c>
      <c r="B24" s="39" t="str">
        <f>'M2 MAQUETTE (ANNUEL)'!C24</f>
        <v>UE</v>
      </c>
      <c r="C24" s="38">
        <f>'M2 MAQUETTE (ANNUEL)'!F24</f>
        <v>0</v>
      </c>
      <c r="D24" s="7"/>
      <c r="E24" s="7" t="s">
        <v>407</v>
      </c>
      <c r="F24" s="7" t="s">
        <v>407</v>
      </c>
      <c r="G24" s="36" t="s">
        <v>407</v>
      </c>
      <c r="H24" s="36" t="s">
        <v>407</v>
      </c>
      <c r="I24" s="36" t="s">
        <v>407</v>
      </c>
      <c r="J24" s="36">
        <v>7</v>
      </c>
      <c r="K24" s="36" t="s">
        <v>27</v>
      </c>
      <c r="L24" s="36"/>
      <c r="M24" s="36"/>
      <c r="N24" s="36" t="s">
        <v>10</v>
      </c>
      <c r="O24" s="36" t="s">
        <v>411</v>
      </c>
      <c r="P24" s="36" t="s">
        <v>408</v>
      </c>
      <c r="Q24" s="36"/>
      <c r="R24" s="36"/>
      <c r="S24" s="11" t="s">
        <v>409</v>
      </c>
      <c r="T24" s="1" t="s">
        <v>509</v>
      </c>
    </row>
    <row r="25" spans="1:20" ht="30.6" customHeight="1" x14ac:dyDescent="0.25">
      <c r="A25" s="39" t="str">
        <f>'M2 MAQUETTE (ANNUEL)'!B25</f>
        <v>BCC2- Specializing in physiopathology</v>
      </c>
      <c r="B25" s="39" t="str">
        <f>'M2 MAQUETTE (ANNUEL)'!C25</f>
        <v>BLOC</v>
      </c>
      <c r="C25" s="38">
        <f>'M2 MAQUETTE (ANNUEL)'!F25</f>
        <v>0</v>
      </c>
      <c r="D25" s="7"/>
      <c r="E25" s="7"/>
      <c r="F25" s="7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11"/>
      <c r="T25" s="1"/>
    </row>
    <row r="26" spans="1:20" ht="30.6" customHeight="1" x14ac:dyDescent="0.25">
      <c r="A26" s="39" t="str">
        <f>'M2 MAQUETTE (ANNUEL)'!B26</f>
        <v>Neuroendocrinology</v>
      </c>
      <c r="B26" s="39" t="str">
        <f>'M2 MAQUETTE (ANNUEL)'!C26</f>
        <v>UE</v>
      </c>
      <c r="C26" s="38">
        <f>'M2 MAQUETTE (ANNUEL)'!F26</f>
        <v>0</v>
      </c>
      <c r="D26" s="7"/>
      <c r="E26" s="7" t="s">
        <v>407</v>
      </c>
      <c r="F26" s="7" t="s">
        <v>407</v>
      </c>
      <c r="G26" s="36" t="s">
        <v>407</v>
      </c>
      <c r="H26" s="36" t="s">
        <v>407</v>
      </c>
      <c r="I26" s="36" t="s">
        <v>407</v>
      </c>
      <c r="J26" s="36">
        <v>7</v>
      </c>
      <c r="K26" s="36" t="s">
        <v>27</v>
      </c>
      <c r="L26" s="36"/>
      <c r="M26" s="36"/>
      <c r="N26" s="36" t="s">
        <v>10</v>
      </c>
      <c r="O26" s="36" t="s">
        <v>411</v>
      </c>
      <c r="P26" s="36" t="s">
        <v>408</v>
      </c>
      <c r="Q26" s="36"/>
      <c r="R26" s="36"/>
      <c r="S26" s="11" t="s">
        <v>409</v>
      </c>
      <c r="T26" s="1" t="s">
        <v>509</v>
      </c>
    </row>
    <row r="27" spans="1:20" ht="30.6" customHeight="1" x14ac:dyDescent="0.25">
      <c r="A27" s="39" t="str">
        <f>'M2 MAQUETTE (ANNUEL)'!B27</f>
        <v>Neuroinflammation and glia</v>
      </c>
      <c r="B27" s="39" t="str">
        <f>'M2 MAQUETTE (ANNUEL)'!C27</f>
        <v>UE</v>
      </c>
      <c r="C27" s="38">
        <f>'M2 MAQUETTE (ANNUEL)'!F27</f>
        <v>0</v>
      </c>
      <c r="D27" s="7"/>
      <c r="E27" s="7" t="s">
        <v>407</v>
      </c>
      <c r="F27" s="7" t="s">
        <v>407</v>
      </c>
      <c r="G27" s="36" t="s">
        <v>407</v>
      </c>
      <c r="H27" s="36" t="s">
        <v>407</v>
      </c>
      <c r="I27" s="36" t="s">
        <v>407</v>
      </c>
      <c r="J27" s="36">
        <v>7</v>
      </c>
      <c r="K27" s="36" t="s">
        <v>27</v>
      </c>
      <c r="L27" s="36"/>
      <c r="M27" s="36"/>
      <c r="N27" s="36" t="s">
        <v>10</v>
      </c>
      <c r="O27" s="36" t="s">
        <v>411</v>
      </c>
      <c r="P27" s="36" t="s">
        <v>408</v>
      </c>
      <c r="Q27" s="36"/>
      <c r="R27" s="36"/>
      <c r="S27" s="11" t="s">
        <v>409</v>
      </c>
      <c r="T27" s="1" t="s">
        <v>509</v>
      </c>
    </row>
    <row r="28" spans="1:20" ht="30.6" customHeight="1" x14ac:dyDescent="0.25">
      <c r="A28" s="39" t="str">
        <f>'M2 MAQUETTE (ANNUEL)'!B28</f>
        <v>Track 2-Integrative neurobiology</v>
      </c>
      <c r="B28" s="39" t="str">
        <f>'M2 MAQUETTE (ANNUEL)'!C28</f>
        <v>Parcours Pédagogique</v>
      </c>
      <c r="C28" s="38">
        <f>'M2 MAQUETTE (ANNUEL)'!F28</f>
        <v>0</v>
      </c>
      <c r="D28" s="7"/>
      <c r="E28" s="7"/>
      <c r="F28" s="7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11"/>
      <c r="T28" s="45"/>
    </row>
    <row r="29" spans="1:20" ht="30.6" customHeight="1" x14ac:dyDescent="0.25">
      <c r="A29" s="39" t="str">
        <f>'M2 MAQUETTE (ANNUEL)'!B29</f>
        <v>BCC1- Developing expertise in neuroscience</v>
      </c>
      <c r="B29" s="39" t="str">
        <f>'M2 MAQUETTE (ANNUEL)'!C29</f>
        <v>BLOC</v>
      </c>
      <c r="C29" s="38">
        <f>'M2 MAQUETTE (ANNUEL)'!F29</f>
        <v>0</v>
      </c>
      <c r="D29" s="7"/>
      <c r="E29" s="7"/>
      <c r="F29" s="7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11"/>
      <c r="T29" s="45"/>
    </row>
    <row r="30" spans="1:20" ht="30.6" customHeight="1" x14ac:dyDescent="0.25">
      <c r="A30" s="39" t="str">
        <f>'M2 MAQUETTE (ANNUEL)'!B30</f>
        <v xml:space="preserve">From sensation to perception </v>
      </c>
      <c r="B30" s="39" t="str">
        <f>'M2 MAQUETTE (ANNUEL)'!C30</f>
        <v>UE</v>
      </c>
      <c r="C30" s="38">
        <f>'M2 MAQUETTE (ANNUEL)'!F30</f>
        <v>0</v>
      </c>
      <c r="D30" s="7"/>
      <c r="E30" s="7" t="s">
        <v>407</v>
      </c>
      <c r="F30" s="7" t="s">
        <v>407</v>
      </c>
      <c r="G30" s="36" t="s">
        <v>407</v>
      </c>
      <c r="H30" s="36" t="s">
        <v>407</v>
      </c>
      <c r="I30" s="36" t="s">
        <v>407</v>
      </c>
      <c r="J30" s="36">
        <v>7</v>
      </c>
      <c r="K30" s="36" t="s">
        <v>27</v>
      </c>
      <c r="L30" s="36"/>
      <c r="M30" s="36"/>
      <c r="N30" s="36" t="s">
        <v>10</v>
      </c>
      <c r="O30" s="36" t="s">
        <v>411</v>
      </c>
      <c r="P30" s="36" t="s">
        <v>408</v>
      </c>
      <c r="Q30" s="36"/>
      <c r="R30" s="36"/>
      <c r="S30" s="11" t="s">
        <v>409</v>
      </c>
      <c r="T30" s="1" t="s">
        <v>509</v>
      </c>
    </row>
    <row r="31" spans="1:20" ht="30.6" customHeight="1" x14ac:dyDescent="0.25">
      <c r="A31" s="39" t="str">
        <f>'M2 MAQUETTE (ANNUEL)'!B31</f>
        <v>Computational neuroscience</v>
      </c>
      <c r="B31" s="39" t="str">
        <f>'M2 MAQUETTE (ANNUEL)'!C31</f>
        <v>UE</v>
      </c>
      <c r="C31" s="38">
        <f>'M2 MAQUETTE (ANNUEL)'!F31</f>
        <v>0</v>
      </c>
      <c r="D31" s="7"/>
      <c r="E31" s="7" t="s">
        <v>407</v>
      </c>
      <c r="F31" s="7" t="s">
        <v>407</v>
      </c>
      <c r="G31" s="36" t="s">
        <v>407</v>
      </c>
      <c r="H31" s="36" t="s">
        <v>407</v>
      </c>
      <c r="I31" s="36" t="s">
        <v>407</v>
      </c>
      <c r="J31" s="36">
        <v>7</v>
      </c>
      <c r="K31" s="36" t="s">
        <v>27</v>
      </c>
      <c r="L31" s="36"/>
      <c r="M31" s="36"/>
      <c r="N31" s="36" t="s">
        <v>10</v>
      </c>
      <c r="O31" s="36" t="s">
        <v>411</v>
      </c>
      <c r="P31" s="36" t="s">
        <v>408</v>
      </c>
      <c r="Q31" s="36"/>
      <c r="R31" s="36"/>
      <c r="S31" s="11" t="s">
        <v>409</v>
      </c>
      <c r="T31" s="1" t="s">
        <v>509</v>
      </c>
    </row>
    <row r="32" spans="1:20" ht="30.6" customHeight="1" x14ac:dyDescent="0.25">
      <c r="A32" s="39" t="str">
        <f>'M2 MAQUETTE (ANNUEL)'!B32</f>
        <v>BCC2- Specializing in physiopathology</v>
      </c>
      <c r="B32" s="39" t="str">
        <f>'M2 MAQUETTE (ANNUEL)'!C32</f>
        <v>BLOC</v>
      </c>
      <c r="C32" s="38">
        <f>'M2 MAQUETTE (ANNUEL)'!F32</f>
        <v>0</v>
      </c>
      <c r="D32" s="7"/>
      <c r="E32" s="7"/>
      <c r="F32" s="7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11"/>
      <c r="T32" s="45"/>
    </row>
    <row r="33" spans="1:20" ht="30.6" customHeight="1" x14ac:dyDescent="0.25">
      <c r="A33" s="39" t="str">
        <f>'M2 MAQUETTE (ANNUEL)'!B33</f>
        <v xml:space="preserve">Integrative neurophysiology: biological rhythms </v>
      </c>
      <c r="B33" s="39" t="str">
        <f>'M2 MAQUETTE (ANNUEL)'!C33</f>
        <v>UE</v>
      </c>
      <c r="C33" s="38">
        <f>'M2 MAQUETTE (ANNUEL)'!F33</f>
        <v>0</v>
      </c>
      <c r="D33" s="7"/>
      <c r="E33" s="7" t="s">
        <v>407</v>
      </c>
      <c r="F33" s="7" t="s">
        <v>407</v>
      </c>
      <c r="G33" s="36" t="s">
        <v>407</v>
      </c>
      <c r="H33" s="36" t="s">
        <v>407</v>
      </c>
      <c r="I33" s="36" t="s">
        <v>407</v>
      </c>
      <c r="J33" s="36">
        <v>7</v>
      </c>
      <c r="K33" s="36" t="s">
        <v>27</v>
      </c>
      <c r="L33" s="36"/>
      <c r="M33" s="36"/>
      <c r="N33" s="36" t="s">
        <v>10</v>
      </c>
      <c r="O33" s="36" t="s">
        <v>411</v>
      </c>
      <c r="P33" s="36" t="s">
        <v>408</v>
      </c>
      <c r="Q33" s="36"/>
      <c r="R33" s="36"/>
      <c r="S33" s="11" t="s">
        <v>409</v>
      </c>
      <c r="T33" s="1" t="s">
        <v>509</v>
      </c>
    </row>
    <row r="34" spans="1:20" ht="30.6" customHeight="1" x14ac:dyDescent="0.25">
      <c r="A34" s="39" t="str">
        <f>'M2 MAQUETTE (ANNUEL)'!B34</f>
        <v xml:space="preserve">From perception to action </v>
      </c>
      <c r="B34" s="39" t="str">
        <f>'M2 MAQUETTE (ANNUEL)'!C34</f>
        <v>UE</v>
      </c>
      <c r="C34" s="38">
        <f>'M2 MAQUETTE (ANNUEL)'!F34</f>
        <v>0</v>
      </c>
      <c r="D34" s="7"/>
      <c r="E34" s="7" t="s">
        <v>407</v>
      </c>
      <c r="F34" s="7" t="s">
        <v>407</v>
      </c>
      <c r="G34" s="36" t="s">
        <v>407</v>
      </c>
      <c r="H34" s="36" t="s">
        <v>407</v>
      </c>
      <c r="I34" s="36" t="s">
        <v>407</v>
      </c>
      <c r="J34" s="36">
        <v>7</v>
      </c>
      <c r="K34" s="36" t="s">
        <v>27</v>
      </c>
      <c r="L34" s="36"/>
      <c r="M34" s="36"/>
      <c r="N34" s="36" t="s">
        <v>10</v>
      </c>
      <c r="O34" s="36" t="s">
        <v>411</v>
      </c>
      <c r="P34" s="36" t="s">
        <v>408</v>
      </c>
      <c r="Q34" s="36"/>
      <c r="R34" s="36"/>
      <c r="S34" s="11" t="s">
        <v>409</v>
      </c>
      <c r="T34" s="1" t="s">
        <v>509</v>
      </c>
    </row>
    <row r="35" spans="1:20" ht="30.6" customHeight="1" x14ac:dyDescent="0.25">
      <c r="A35" s="39" t="str">
        <f>'M2 MAQUETTE (ANNUEL)'!B35</f>
        <v>Track 3-Clinical neuroscience</v>
      </c>
      <c r="B35" s="39" t="str">
        <f>'M2 MAQUETTE (ANNUEL)'!C35</f>
        <v>Parcours Pédagogique</v>
      </c>
      <c r="C35" s="38">
        <f>'M2 MAQUETTE (ANNUEL)'!F35</f>
        <v>0</v>
      </c>
      <c r="D35" s="7"/>
      <c r="E35" s="7"/>
      <c r="F35" s="7"/>
      <c r="G35" s="36"/>
      <c r="H35" s="36"/>
      <c r="I35" s="36"/>
      <c r="J35" s="37"/>
      <c r="K35" s="37"/>
      <c r="L35" s="37"/>
      <c r="M35" s="37"/>
      <c r="N35" s="37"/>
      <c r="O35" s="37"/>
      <c r="P35" s="36"/>
      <c r="Q35" s="37"/>
      <c r="R35" s="37"/>
      <c r="S35" s="11"/>
      <c r="T35" s="45"/>
    </row>
    <row r="36" spans="1:20" ht="30.6" customHeight="1" x14ac:dyDescent="0.25">
      <c r="A36" s="39" t="str">
        <f>'M2 MAQUETTE (ANNUEL)'!B36</f>
        <v>BCC1- Developing expertise in neuroscience</v>
      </c>
      <c r="B36" s="39" t="str">
        <f>'M2 MAQUETTE (ANNUEL)'!C36</f>
        <v>BLOC</v>
      </c>
      <c r="C36" s="38">
        <f>'M2 MAQUETTE (ANNUEL)'!F36</f>
        <v>0</v>
      </c>
      <c r="D36" s="7"/>
      <c r="E36" s="7"/>
      <c r="F36" s="7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11"/>
      <c r="T36" s="1"/>
    </row>
    <row r="37" spans="1:20" ht="30.6" customHeight="1" x14ac:dyDescent="0.25">
      <c r="A37" s="39" t="str">
        <f>'M2 MAQUETTE (ANNUEL)'!B37</f>
        <v xml:space="preserve">Neuroimmunogenetics </v>
      </c>
      <c r="B37" s="39" t="str">
        <f>'M2 MAQUETTE (ANNUEL)'!C37</f>
        <v>UE</v>
      </c>
      <c r="C37" s="38">
        <f>'M2 MAQUETTE (ANNUEL)'!F37</f>
        <v>0</v>
      </c>
      <c r="D37" s="7"/>
      <c r="E37" s="7" t="s">
        <v>407</v>
      </c>
      <c r="F37" s="7" t="s">
        <v>407</v>
      </c>
      <c r="G37" s="36" t="s">
        <v>407</v>
      </c>
      <c r="H37" s="36" t="s">
        <v>407</v>
      </c>
      <c r="I37" s="36" t="s">
        <v>407</v>
      </c>
      <c r="J37" s="37">
        <v>7</v>
      </c>
      <c r="K37" s="37" t="s">
        <v>27</v>
      </c>
      <c r="L37" s="37"/>
      <c r="M37" s="37"/>
      <c r="N37" s="37" t="s">
        <v>10</v>
      </c>
      <c r="O37" s="36" t="s">
        <v>411</v>
      </c>
      <c r="P37" s="37" t="s">
        <v>408</v>
      </c>
      <c r="Q37" s="37"/>
      <c r="R37" s="37"/>
      <c r="S37" s="7" t="s">
        <v>409</v>
      </c>
      <c r="T37" s="1" t="s">
        <v>509</v>
      </c>
    </row>
    <row r="38" spans="1:20" ht="30.6" customHeight="1" x14ac:dyDescent="0.25">
      <c r="A38" s="39" t="str">
        <f>'M2 MAQUETTE (ANNUEL)'!B38</f>
        <v>Clinical imaging</v>
      </c>
      <c r="B38" s="39" t="str">
        <f>'M2 MAQUETTE (ANNUEL)'!C38</f>
        <v>UE</v>
      </c>
      <c r="C38" s="38">
        <f>'M2 MAQUETTE (ANNUEL)'!F38</f>
        <v>0</v>
      </c>
      <c r="D38" s="7"/>
      <c r="E38" s="7" t="s">
        <v>407</v>
      </c>
      <c r="F38" s="7" t="s">
        <v>407</v>
      </c>
      <c r="G38" s="36" t="s">
        <v>407</v>
      </c>
      <c r="H38" s="36" t="s">
        <v>407</v>
      </c>
      <c r="I38" s="36" t="s">
        <v>407</v>
      </c>
      <c r="J38" s="37">
        <v>7</v>
      </c>
      <c r="K38" s="37" t="s">
        <v>27</v>
      </c>
      <c r="L38" s="37"/>
      <c r="M38" s="37"/>
      <c r="N38" s="36" t="s">
        <v>10</v>
      </c>
      <c r="O38" s="36" t="s">
        <v>411</v>
      </c>
      <c r="P38" s="36" t="s">
        <v>408</v>
      </c>
      <c r="Q38" s="37"/>
      <c r="R38" s="37"/>
      <c r="S38" s="7" t="s">
        <v>409</v>
      </c>
      <c r="T38" s="1" t="s">
        <v>509</v>
      </c>
    </row>
    <row r="39" spans="1:20" ht="30.6" customHeight="1" x14ac:dyDescent="0.25">
      <c r="A39" s="39" t="str">
        <f>'M2 MAQUETTE (ANNUEL)'!B39</f>
        <v>BCC2- Specializing in physiopathology</v>
      </c>
      <c r="B39" s="39" t="str">
        <f>'M2 MAQUETTE (ANNUEL)'!C39</f>
        <v>BLOC</v>
      </c>
      <c r="C39" s="38">
        <f>'M2 MAQUETTE (ANNUEL)'!F39</f>
        <v>0</v>
      </c>
      <c r="D39" s="7"/>
      <c r="E39" s="7"/>
      <c r="F39" s="7"/>
      <c r="G39" s="36"/>
      <c r="H39" s="36"/>
      <c r="I39" s="36"/>
      <c r="J39" s="37"/>
      <c r="K39" s="37"/>
      <c r="L39" s="37"/>
      <c r="M39" s="37"/>
      <c r="N39" s="36"/>
      <c r="O39" s="36"/>
      <c r="P39" s="36"/>
      <c r="Q39" s="37"/>
      <c r="R39" s="37"/>
      <c r="S39" s="7"/>
      <c r="T39" s="45"/>
    </row>
    <row r="40" spans="1:20" ht="30.6" customHeight="1" x14ac:dyDescent="0.25">
      <c r="A40" s="39" t="str">
        <f>'M2 MAQUETTE (ANNUEL)'!B40</f>
        <v>Neuroprotection and therapeutic approaches</v>
      </c>
      <c r="B40" s="39" t="str">
        <f>'M2 MAQUETTE (ANNUEL)'!C40</f>
        <v>UE</v>
      </c>
      <c r="C40" s="38">
        <f>'M2 MAQUETTE (ANNUEL)'!F40</f>
        <v>0</v>
      </c>
      <c r="D40" s="7"/>
      <c r="E40" s="7" t="s">
        <v>407</v>
      </c>
      <c r="F40" s="7" t="s">
        <v>407</v>
      </c>
      <c r="G40" s="36" t="s">
        <v>407</v>
      </c>
      <c r="H40" s="36" t="s">
        <v>407</v>
      </c>
      <c r="I40" s="36" t="s">
        <v>407</v>
      </c>
      <c r="J40" s="37">
        <v>7</v>
      </c>
      <c r="K40" s="37" t="s">
        <v>27</v>
      </c>
      <c r="L40" s="37"/>
      <c r="M40" s="37"/>
      <c r="N40" s="36" t="s">
        <v>10</v>
      </c>
      <c r="O40" s="36" t="s">
        <v>411</v>
      </c>
      <c r="P40" s="36" t="s">
        <v>408</v>
      </c>
      <c r="Q40" s="37"/>
      <c r="R40" s="37"/>
      <c r="S40" s="7" t="s">
        <v>409</v>
      </c>
      <c r="T40" s="1" t="s">
        <v>509</v>
      </c>
    </row>
    <row r="41" spans="1:20" ht="30.6" customHeight="1" x14ac:dyDescent="0.25">
      <c r="A41" s="39" t="str">
        <f>'M2 MAQUETTE (ANNUEL)'!B41</f>
        <v>Clinical neuroscience</v>
      </c>
      <c r="B41" s="39" t="str">
        <f>'M2 MAQUETTE (ANNUEL)'!C41</f>
        <v>UE</v>
      </c>
      <c r="C41" s="38">
        <f>'M2 MAQUETTE (ANNUEL)'!F41</f>
        <v>0</v>
      </c>
      <c r="D41" s="7"/>
      <c r="E41" s="7" t="s">
        <v>407</v>
      </c>
      <c r="F41" s="7" t="s">
        <v>407</v>
      </c>
      <c r="G41" s="36" t="s">
        <v>407</v>
      </c>
      <c r="H41" s="36" t="s">
        <v>407</v>
      </c>
      <c r="I41" s="36" t="s">
        <v>407</v>
      </c>
      <c r="J41" s="37">
        <v>7</v>
      </c>
      <c r="K41" s="37" t="s">
        <v>27</v>
      </c>
      <c r="L41" s="37"/>
      <c r="M41" s="37"/>
      <c r="N41" s="36" t="s">
        <v>10</v>
      </c>
      <c r="O41" s="36" t="s">
        <v>411</v>
      </c>
      <c r="P41" s="36" t="s">
        <v>408</v>
      </c>
      <c r="Q41" s="37"/>
      <c r="R41" s="37"/>
      <c r="S41" s="7" t="s">
        <v>409</v>
      </c>
      <c r="T41" s="1" t="s">
        <v>509</v>
      </c>
    </row>
    <row r="42" spans="1:20" ht="30.6" customHeight="1" x14ac:dyDescent="0.25">
      <c r="A42" s="39" t="str">
        <f>'M2 MAQUETTE (ANNUEL)'!B43</f>
        <v>Economy and entrepreneurship</v>
      </c>
      <c r="B42" s="39" t="str">
        <f>'M2 MAQUETTE (ANNUEL)'!C43</f>
        <v>UE</v>
      </c>
      <c r="C42" s="38">
        <f>'M2 MAQUETTE (ANNUEL)'!F43</f>
        <v>0</v>
      </c>
      <c r="D42" s="7"/>
      <c r="E42" s="7"/>
      <c r="F42" s="7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11"/>
      <c r="T42" s="1"/>
    </row>
    <row r="43" spans="1:20" ht="30.6" customHeight="1" x14ac:dyDescent="0.25">
      <c r="A43" s="39" t="str">
        <f>'M2 MAQUETTE (ANNUEL)'!B44</f>
        <v>Regulations, law and bioethics</v>
      </c>
      <c r="B43" s="39" t="str">
        <f>'M2 MAQUETTE (ANNUEL)'!C44</f>
        <v>UE</v>
      </c>
      <c r="C43" s="38">
        <f>'M2 MAQUETTE (ANNUEL)'!F44</f>
        <v>0</v>
      </c>
      <c r="D43" s="7"/>
      <c r="E43" s="7"/>
      <c r="F43" s="7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11"/>
      <c r="T43" s="1"/>
    </row>
    <row r="44" spans="1:20" ht="30.6" customHeight="1" x14ac:dyDescent="0.25">
      <c r="A44" s="39" t="str">
        <f>'M2 MAQUETTE (ANNUEL)'!B45</f>
        <v>Introduction to programming, data processing and statistics</v>
      </c>
      <c r="B44" s="39" t="str">
        <f>'M2 MAQUETTE (ANNUEL)'!C45</f>
        <v>UE</v>
      </c>
      <c r="C44" s="38">
        <f>'M2 MAQUETTE (ANNUEL)'!F45</f>
        <v>0</v>
      </c>
      <c r="D44" s="7"/>
      <c r="E44" s="7" t="s">
        <v>407</v>
      </c>
      <c r="F44" s="7" t="s">
        <v>407</v>
      </c>
      <c r="G44" s="36" t="s">
        <v>407</v>
      </c>
      <c r="H44" s="36" t="s">
        <v>407</v>
      </c>
      <c r="I44" s="36" t="s">
        <v>407</v>
      </c>
      <c r="J44" s="37">
        <v>7</v>
      </c>
      <c r="K44" s="37" t="s">
        <v>27</v>
      </c>
      <c r="L44" s="37"/>
      <c r="M44" s="37"/>
      <c r="N44" s="37" t="s">
        <v>10</v>
      </c>
      <c r="O44" s="36" t="s">
        <v>411</v>
      </c>
      <c r="P44" s="37" t="s">
        <v>408</v>
      </c>
      <c r="Q44" s="37"/>
      <c r="R44" s="37"/>
      <c r="S44" s="7" t="s">
        <v>409</v>
      </c>
      <c r="T44" s="1" t="s">
        <v>509</v>
      </c>
    </row>
    <row r="45" spans="1:20" ht="30.6" customHeight="1" x14ac:dyDescent="0.25">
      <c r="A45" s="39" t="str">
        <f>'M2 MAQUETTE (ANNUEL)'!B46</f>
        <v>Winter school conferences</v>
      </c>
      <c r="B45" s="39" t="str">
        <f>'M2 MAQUETTE (ANNUEL)'!C46</f>
        <v>UE</v>
      </c>
      <c r="C45" s="38">
        <f>'M2 MAQUETTE (ANNUEL)'!F46</f>
        <v>0</v>
      </c>
      <c r="D45" s="7"/>
      <c r="E45" s="7" t="s">
        <v>407</v>
      </c>
      <c r="F45" s="7" t="s">
        <v>407</v>
      </c>
      <c r="G45" s="36" t="s">
        <v>407</v>
      </c>
      <c r="H45" s="36" t="s">
        <v>407</v>
      </c>
      <c r="I45" s="36" t="s">
        <v>407</v>
      </c>
      <c r="J45" s="37">
        <v>7</v>
      </c>
      <c r="K45" s="37" t="s">
        <v>27</v>
      </c>
      <c r="L45" s="37"/>
      <c r="M45" s="37"/>
      <c r="N45" s="37" t="s">
        <v>10</v>
      </c>
      <c r="O45" s="36" t="s">
        <v>411</v>
      </c>
      <c r="P45" s="37" t="s">
        <v>408</v>
      </c>
      <c r="Q45" s="37"/>
      <c r="R45" s="37"/>
      <c r="S45" s="7" t="s">
        <v>409</v>
      </c>
      <c r="T45" s="1" t="s">
        <v>509</v>
      </c>
    </row>
    <row r="46" spans="1:20" ht="30.6" customHeight="1" x14ac:dyDescent="0.25">
      <c r="A46" s="39" t="str">
        <f>'M2 MAQUETTE (ANNUEL)'!B47</f>
        <v>BCC4- Implementing a laboratory-based research project</v>
      </c>
      <c r="B46" s="39" t="str">
        <f>'M2 MAQUETTE (ANNUEL)'!C47</f>
        <v>BLOC</v>
      </c>
      <c r="C46" s="38">
        <f>'M2 MAQUETTE (ANNUEL)'!F47</f>
        <v>0</v>
      </c>
      <c r="D46" s="7"/>
      <c r="E46" s="7" t="s">
        <v>407</v>
      </c>
      <c r="F46" s="7" t="s">
        <v>407</v>
      </c>
      <c r="G46" s="36" t="s">
        <v>407</v>
      </c>
      <c r="H46" s="36" t="s">
        <v>407</v>
      </c>
      <c r="I46" s="36" t="s">
        <v>407</v>
      </c>
      <c r="J46" s="37">
        <v>7</v>
      </c>
      <c r="K46" s="37" t="s">
        <v>27</v>
      </c>
      <c r="L46" s="37"/>
      <c r="M46" s="37"/>
      <c r="N46" s="37" t="s">
        <v>10</v>
      </c>
      <c r="O46" s="36" t="s">
        <v>411</v>
      </c>
      <c r="P46" s="37" t="s">
        <v>408</v>
      </c>
      <c r="Q46" s="37"/>
      <c r="R46" s="37"/>
      <c r="S46" s="7" t="s">
        <v>409</v>
      </c>
      <c r="T46" s="1" t="s">
        <v>509</v>
      </c>
    </row>
    <row r="47" spans="1:20" ht="30.6" customHeight="1" x14ac:dyDescent="0.25">
      <c r="A47" s="39" t="str">
        <f>'M2 MAQUETTE (ANNUEL)'!B48</f>
        <v>Elaboration of a research project</v>
      </c>
      <c r="B47" s="39" t="str">
        <f>'M2 MAQUETTE (ANNUEL)'!C48</f>
        <v>UE</v>
      </c>
      <c r="C47" s="38">
        <f>'M2 MAQUETTE (ANNUEL)'!F48</f>
        <v>0</v>
      </c>
      <c r="D47" s="7"/>
      <c r="E47" s="7" t="s">
        <v>510</v>
      </c>
      <c r="F47" s="7" t="s">
        <v>407</v>
      </c>
      <c r="G47" s="36" t="s">
        <v>407</v>
      </c>
      <c r="H47" s="36" t="s">
        <v>407</v>
      </c>
      <c r="I47" s="36" t="s">
        <v>510</v>
      </c>
      <c r="J47" s="37"/>
      <c r="K47" s="37" t="s">
        <v>18</v>
      </c>
      <c r="L47" s="37"/>
      <c r="M47" s="37"/>
      <c r="N47" s="37" t="s">
        <v>28</v>
      </c>
      <c r="O47" s="37"/>
      <c r="P47" s="37"/>
      <c r="Q47" s="37"/>
      <c r="R47" s="37"/>
      <c r="S47" s="11"/>
      <c r="T47" s="45" t="s">
        <v>511</v>
      </c>
    </row>
    <row r="48" spans="1:20" ht="30.6" customHeight="1" x14ac:dyDescent="0.25">
      <c r="A48" s="39" t="str">
        <f>'M2 MAQUETTE (ANNUEL)'!B49</f>
        <v>Research report</v>
      </c>
      <c r="B48" s="39" t="str">
        <f>'M2 MAQUETTE (ANNUEL)'!C49</f>
        <v>UE</v>
      </c>
      <c r="C48" s="38">
        <f>'M2 MAQUETTE (ANNUEL)'!F49</f>
        <v>0</v>
      </c>
      <c r="D48" s="37"/>
      <c r="E48" s="37"/>
      <c r="F48" s="37"/>
      <c r="G48" s="36"/>
      <c r="H48" s="36"/>
      <c r="I48" s="36"/>
      <c r="J48" s="37"/>
      <c r="K48" s="37"/>
      <c r="L48" s="37"/>
      <c r="M48" s="37"/>
      <c r="N48" s="37"/>
      <c r="O48" s="37"/>
      <c r="P48" s="37"/>
      <c r="Q48" s="37"/>
      <c r="R48" s="37"/>
      <c r="S48" s="11"/>
      <c r="T48" s="1"/>
    </row>
    <row r="49" spans="1:20" ht="30.6" customHeight="1" x14ac:dyDescent="0.25">
      <c r="A49" s="39" t="str">
        <f>'M2 MAQUETTE (ANNUEL)'!B50</f>
        <v>Skills in scientific communication</v>
      </c>
      <c r="B49" s="39" t="str">
        <f>'M2 MAQUETTE (ANNUEL)'!C50</f>
        <v>UE</v>
      </c>
      <c r="C49" s="38">
        <f>'M2 MAQUETTE (ANNUEL)'!F50</f>
        <v>0</v>
      </c>
      <c r="D49" s="37"/>
      <c r="E49" s="37"/>
      <c r="F49" s="37"/>
      <c r="G49" s="36"/>
      <c r="H49" s="36"/>
      <c r="I49" s="36"/>
      <c r="J49" s="37"/>
      <c r="K49" s="37"/>
      <c r="L49" s="37"/>
      <c r="M49" s="37"/>
      <c r="N49" s="37"/>
      <c r="O49" s="37"/>
      <c r="P49" s="37"/>
      <c r="Q49" s="37"/>
      <c r="R49" s="37"/>
      <c r="S49" s="11"/>
      <c r="T49" s="1"/>
    </row>
    <row r="50" spans="1:20" ht="30.6" customHeight="1" x14ac:dyDescent="0.25">
      <c r="A50" s="39" t="str">
        <f>'M2 MAQUETTE (ANNUEL)'!B20</f>
        <v>Min 1 Max 1</v>
      </c>
      <c r="B50" s="39" t="str">
        <f>'M2 MAQUETTE (ANNUEL)'!C20</f>
        <v>OPTION</v>
      </c>
      <c r="C50" s="38">
        <f>'M2 MAQUETTE (ANNUEL)'!F20</f>
        <v>0</v>
      </c>
      <c r="D50" s="37"/>
      <c r="E50" s="7" t="s">
        <v>407</v>
      </c>
      <c r="F50" s="7" t="s">
        <v>407</v>
      </c>
      <c r="G50" s="36" t="s">
        <v>407</v>
      </c>
      <c r="H50" s="36" t="s">
        <v>407</v>
      </c>
      <c r="I50" s="36" t="s">
        <v>407</v>
      </c>
      <c r="J50" s="36">
        <v>7</v>
      </c>
      <c r="K50" s="36" t="s">
        <v>18</v>
      </c>
      <c r="L50" s="36"/>
      <c r="M50" s="36"/>
      <c r="N50" s="36" t="s">
        <v>19</v>
      </c>
      <c r="O50" s="36" t="s">
        <v>512</v>
      </c>
      <c r="P50" s="36" t="s">
        <v>408</v>
      </c>
      <c r="Q50" s="36"/>
      <c r="R50" s="36"/>
      <c r="S50" s="7"/>
      <c r="T50" s="1"/>
    </row>
    <row r="51" spans="1:20" ht="30.6" customHeight="1" x14ac:dyDescent="0.25">
      <c r="A51" s="39">
        <f>'M2 MAQUETTE (ANNUEL)'!B51</f>
        <v>0</v>
      </c>
      <c r="B51" s="39">
        <f>'M2 MAQUETTE (ANNUEL)'!C51</f>
        <v>0</v>
      </c>
      <c r="C51" s="38">
        <f>'M2 MAQUETTE (ANNUEL)'!F51</f>
        <v>0</v>
      </c>
      <c r="D51" s="37"/>
      <c r="E51" s="7" t="s">
        <v>407</v>
      </c>
      <c r="F51" s="7" t="s">
        <v>407</v>
      </c>
      <c r="G51" s="36" t="s">
        <v>407</v>
      </c>
      <c r="H51" s="36" t="s">
        <v>407</v>
      </c>
      <c r="I51" s="36" t="s">
        <v>407</v>
      </c>
      <c r="J51" s="36">
        <v>7</v>
      </c>
      <c r="K51" s="36" t="s">
        <v>18</v>
      </c>
      <c r="L51" s="36"/>
      <c r="M51" s="36"/>
      <c r="N51" s="36" t="s">
        <v>34</v>
      </c>
      <c r="O51" s="36"/>
      <c r="P51" s="36" t="s">
        <v>408</v>
      </c>
      <c r="Q51" s="36"/>
      <c r="R51" s="36"/>
      <c r="S51" s="7" t="s">
        <v>513</v>
      </c>
      <c r="T51" s="1"/>
    </row>
    <row r="52" spans="1:20" ht="30.6" customHeight="1" x14ac:dyDescent="0.25">
      <c r="A52" s="39">
        <f>'M2 MAQUETTE (ANNUEL)'!B52</f>
        <v>0</v>
      </c>
      <c r="B52" s="39">
        <f>'M2 MAQUETTE (ANNUEL)'!C52</f>
        <v>0</v>
      </c>
      <c r="C52" s="38">
        <f>'M2 MAQUETTE (ANNUEL)'!F52</f>
        <v>0</v>
      </c>
      <c r="D52" s="37"/>
      <c r="E52" s="7" t="s">
        <v>407</v>
      </c>
      <c r="F52" s="7" t="s">
        <v>407</v>
      </c>
      <c r="G52" s="36" t="s">
        <v>407</v>
      </c>
      <c r="H52" s="36" t="s">
        <v>407</v>
      </c>
      <c r="I52" s="36" t="s">
        <v>407</v>
      </c>
      <c r="J52" s="36">
        <v>7</v>
      </c>
      <c r="K52" s="36" t="s">
        <v>18</v>
      </c>
      <c r="M52" s="36"/>
      <c r="N52" s="36" t="s">
        <v>34</v>
      </c>
      <c r="O52" s="36"/>
      <c r="P52" s="36" t="s">
        <v>408</v>
      </c>
      <c r="Q52" s="36"/>
      <c r="R52" s="36"/>
      <c r="S52" s="7" t="s">
        <v>513</v>
      </c>
      <c r="T52" s="1"/>
    </row>
    <row r="53" spans="1:20" ht="30.6" customHeight="1" x14ac:dyDescent="0.25">
      <c r="A53" s="39" t="str">
        <f>'M2 MAQUETTE (ANNUEL)'!B53</f>
        <v xml:space="preserve">Coût porteuse </v>
      </c>
      <c r="B53" s="39">
        <f>'M2 MAQUETTE (ANNUEL)'!C53</f>
        <v>0</v>
      </c>
      <c r="C53" s="38">
        <f>'M2 MAQUETTE (ANNUEL)'!F53</f>
        <v>0</v>
      </c>
      <c r="D53" s="37"/>
      <c r="E53" s="37"/>
      <c r="F53" s="37"/>
      <c r="G53" s="36"/>
      <c r="H53" s="36"/>
      <c r="I53" s="36"/>
      <c r="J53" s="37"/>
      <c r="K53" s="37"/>
      <c r="L53" s="37"/>
      <c r="M53" s="37"/>
      <c r="N53" s="37"/>
      <c r="O53" s="37"/>
      <c r="P53" s="37"/>
      <c r="Q53" s="37"/>
      <c r="R53" s="37"/>
      <c r="S53" s="11"/>
      <c r="T53" s="1"/>
    </row>
    <row r="54" spans="1:20" ht="30.6" customHeight="1" x14ac:dyDescent="0.25">
      <c r="A54" s="39">
        <f>'M2 MAQUETTE (ANNUEL)'!B58</f>
        <v>0</v>
      </c>
      <c r="B54" s="39">
        <f>'M2 MAQUETTE (ANNUEL)'!C58</f>
        <v>0</v>
      </c>
      <c r="C54" s="38">
        <f>'M2 MAQUETTE (ANNUEL)'!F58</f>
        <v>0</v>
      </c>
      <c r="D54" s="37"/>
      <c r="E54" s="37"/>
      <c r="F54" s="37"/>
      <c r="G54" s="36"/>
      <c r="H54" s="36"/>
      <c r="I54" s="36"/>
      <c r="J54" s="37"/>
      <c r="K54" s="37"/>
      <c r="L54" s="37"/>
      <c r="M54" s="37"/>
      <c r="N54" s="37"/>
      <c r="O54" s="37"/>
      <c r="P54" s="37"/>
      <c r="Q54" s="37"/>
      <c r="R54" s="37"/>
      <c r="S54" s="11"/>
      <c r="T54" s="1"/>
    </row>
    <row r="55" spans="1:20" ht="30.6" customHeight="1" x14ac:dyDescent="0.25">
      <c r="A55" s="39">
        <f>'M2 MAQUETTE (ANNUEL)'!B59</f>
        <v>0</v>
      </c>
      <c r="B55" s="39">
        <f>'M2 MAQUETTE (ANNUEL)'!C59</f>
        <v>0</v>
      </c>
      <c r="C55" s="38">
        <f>'M2 MAQUETTE (ANNUEL)'!F59</f>
        <v>0</v>
      </c>
      <c r="D55" s="37"/>
      <c r="E55" s="37"/>
      <c r="F55" s="37"/>
      <c r="G55" s="36"/>
      <c r="H55" s="36"/>
      <c r="I55" s="36"/>
      <c r="J55" s="37"/>
      <c r="K55" s="37"/>
      <c r="L55" s="37"/>
      <c r="M55" s="37"/>
      <c r="N55" s="37"/>
      <c r="O55" s="37"/>
      <c r="P55" s="37"/>
      <c r="Q55" s="37"/>
      <c r="R55" s="37"/>
      <c r="S55" s="11"/>
      <c r="T55" s="1"/>
    </row>
    <row r="56" spans="1:20" ht="30.6" customHeight="1" x14ac:dyDescent="0.25">
      <c r="A56" s="39">
        <f>'M2 MAQUETTE (ANNUEL)'!B60</f>
        <v>0</v>
      </c>
      <c r="B56" s="39">
        <f>'M2 MAQUETTE (ANNUEL)'!C60</f>
        <v>0</v>
      </c>
      <c r="C56" s="38">
        <f>'M2 MAQUETTE (ANNUEL)'!F60</f>
        <v>0</v>
      </c>
      <c r="D56" s="37"/>
      <c r="E56" s="37"/>
      <c r="F56" s="37"/>
      <c r="G56" s="36"/>
      <c r="H56" s="36"/>
      <c r="I56" s="36"/>
      <c r="J56" s="37"/>
      <c r="K56" s="37"/>
      <c r="L56" s="37"/>
      <c r="M56" s="37"/>
      <c r="N56" s="37"/>
      <c r="O56" s="37"/>
      <c r="P56" s="37"/>
      <c r="Q56" s="37"/>
      <c r="R56" s="37"/>
      <c r="S56" s="11"/>
      <c r="T56" s="1"/>
    </row>
    <row r="57" spans="1:20" ht="30.6" customHeight="1" x14ac:dyDescent="0.25">
      <c r="A57" s="39">
        <f>'M2 MAQUETTE (ANNUEL)'!B61</f>
        <v>0</v>
      </c>
      <c r="B57" s="39">
        <f>'M2 MAQUETTE (ANNUEL)'!C61</f>
        <v>0</v>
      </c>
      <c r="C57" s="38">
        <f>'M2 MAQUETTE (ANNUEL)'!F61</f>
        <v>0</v>
      </c>
      <c r="D57" s="37"/>
      <c r="E57" s="37"/>
      <c r="F57" s="37"/>
      <c r="G57" s="36"/>
      <c r="H57" s="36"/>
      <c r="I57" s="36"/>
      <c r="J57" s="37"/>
      <c r="K57" s="37"/>
      <c r="L57" s="37"/>
      <c r="M57" s="37"/>
      <c r="N57" s="37"/>
      <c r="O57" s="37"/>
      <c r="P57" s="37"/>
      <c r="Q57" s="37"/>
      <c r="R57" s="37"/>
      <c r="S57" s="11"/>
      <c r="T57" s="1"/>
    </row>
    <row r="58" spans="1:20" ht="30.6" customHeight="1" x14ac:dyDescent="0.25">
      <c r="A58" s="39">
        <f>'M2 MAQUETTE (ANNUEL)'!B62</f>
        <v>0</v>
      </c>
      <c r="B58" s="39">
        <f>'M2 MAQUETTE (ANNUEL)'!C62</f>
        <v>0</v>
      </c>
      <c r="C58" s="38">
        <f>'M2 MAQUETTE (ANNUEL)'!F62</f>
        <v>0</v>
      </c>
      <c r="D58" s="37"/>
      <c r="E58" s="37"/>
      <c r="F58" s="37"/>
      <c r="G58" s="36"/>
      <c r="H58" s="36"/>
      <c r="I58" s="36"/>
      <c r="J58" s="37"/>
      <c r="K58" s="37"/>
      <c r="L58" s="37"/>
      <c r="M58" s="37"/>
      <c r="N58" s="37"/>
      <c r="O58" s="37"/>
      <c r="P58" s="37"/>
      <c r="Q58" s="37"/>
      <c r="R58" s="37"/>
      <c r="S58" s="11"/>
      <c r="T58" s="1"/>
    </row>
    <row r="59" spans="1:20" ht="30.6" customHeight="1" x14ac:dyDescent="0.25">
      <c r="A59" s="39">
        <f>'M2 MAQUETTE (ANNUEL)'!B63</f>
        <v>0</v>
      </c>
      <c r="B59" s="39">
        <f>'M2 MAQUETTE (ANNUEL)'!C63</f>
        <v>0</v>
      </c>
      <c r="C59" s="38">
        <f>'M2 MAQUETTE (ANNUEL)'!F63</f>
        <v>0</v>
      </c>
      <c r="D59" s="37"/>
      <c r="E59" s="37"/>
      <c r="F59" s="37"/>
      <c r="G59" s="36"/>
      <c r="H59" s="36"/>
      <c r="I59" s="36"/>
      <c r="J59" s="37"/>
      <c r="K59" s="37"/>
      <c r="L59" s="37"/>
      <c r="M59" s="37"/>
      <c r="N59" s="37"/>
      <c r="O59" s="37"/>
      <c r="P59" s="37"/>
      <c r="Q59" s="37"/>
      <c r="R59" s="37"/>
      <c r="S59" s="11"/>
      <c r="T59" s="1"/>
    </row>
    <row r="60" spans="1:20" ht="30.6" customHeight="1" x14ac:dyDescent="0.25">
      <c r="A60" s="39">
        <f>'M2 MAQUETTE (ANNUEL)'!B64</f>
        <v>0</v>
      </c>
      <c r="B60" s="39">
        <f>'M2 MAQUETTE (ANNUEL)'!C64</f>
        <v>0</v>
      </c>
      <c r="C60" s="38">
        <f>'M2 MAQUETTE (ANNUEL)'!F64</f>
        <v>0</v>
      </c>
      <c r="D60" s="37"/>
      <c r="E60" s="37"/>
      <c r="F60" s="37"/>
      <c r="G60" s="36"/>
      <c r="H60" s="36"/>
      <c r="I60" s="36"/>
      <c r="J60" s="37"/>
      <c r="K60" s="37"/>
      <c r="L60" s="37"/>
      <c r="M60" s="37"/>
      <c r="N60" s="37"/>
      <c r="O60" s="37"/>
      <c r="P60" s="37"/>
      <c r="Q60" s="37"/>
      <c r="R60" s="37"/>
      <c r="S60" s="11"/>
      <c r="T60" s="1"/>
    </row>
    <row r="61" spans="1:20" ht="30.6" customHeight="1" x14ac:dyDescent="0.25">
      <c r="A61" s="39">
        <f>'M2 MAQUETTE (ANNUEL)'!B65</f>
        <v>0</v>
      </c>
      <c r="B61" s="39">
        <f>'M2 MAQUETTE (ANNUEL)'!C65</f>
        <v>0</v>
      </c>
      <c r="C61" s="38">
        <f>'M2 MAQUETTE (ANNUEL)'!F65</f>
        <v>0</v>
      </c>
      <c r="D61" s="37"/>
      <c r="E61" s="37"/>
      <c r="F61" s="37"/>
      <c r="G61" s="36"/>
      <c r="H61" s="36"/>
      <c r="I61" s="36"/>
      <c r="J61" s="37"/>
      <c r="K61" s="37"/>
      <c r="L61" s="37"/>
      <c r="M61" s="37"/>
      <c r="N61" s="37"/>
      <c r="O61" s="37"/>
      <c r="P61" s="37"/>
      <c r="Q61" s="37"/>
      <c r="R61" s="37"/>
      <c r="S61" s="11"/>
      <c r="T61" s="1"/>
    </row>
    <row r="62" spans="1:20" ht="30.6" customHeight="1" x14ac:dyDescent="0.25">
      <c r="A62" s="39">
        <f>'M2 MAQUETTE (ANNUEL)'!B66</f>
        <v>0</v>
      </c>
      <c r="B62" s="39">
        <f>'M2 MAQUETTE (ANNUEL)'!C66</f>
        <v>0</v>
      </c>
      <c r="C62" s="38">
        <f>'M2 MAQUETTE (ANNUEL)'!F66</f>
        <v>0</v>
      </c>
      <c r="D62" s="37"/>
      <c r="E62" s="37"/>
      <c r="F62" s="37"/>
      <c r="G62" s="36"/>
      <c r="H62" s="36"/>
      <c r="I62" s="36"/>
      <c r="J62" s="37"/>
      <c r="K62" s="37"/>
      <c r="L62" s="37"/>
      <c r="M62" s="37"/>
      <c r="N62" s="37"/>
      <c r="O62" s="37"/>
      <c r="P62" s="37"/>
      <c r="Q62" s="37"/>
      <c r="R62" s="37"/>
      <c r="S62" s="11"/>
      <c r="T62" s="1"/>
    </row>
    <row r="63" spans="1:20" ht="30.6" customHeight="1" x14ac:dyDescent="0.25">
      <c r="A63" s="39">
        <f>'M2 MAQUETTE (ANNUEL)'!B67</f>
        <v>0</v>
      </c>
      <c r="B63" s="39">
        <f>'M2 MAQUETTE (ANNUEL)'!C67</f>
        <v>0</v>
      </c>
      <c r="C63" s="38">
        <f>'M2 MAQUETTE (ANNUEL)'!F67</f>
        <v>0</v>
      </c>
      <c r="D63" s="37"/>
      <c r="E63" s="37"/>
      <c r="F63" s="37"/>
      <c r="G63" s="36"/>
      <c r="H63" s="36"/>
      <c r="I63" s="36"/>
      <c r="J63" s="37"/>
      <c r="K63" s="37"/>
      <c r="L63" s="37"/>
      <c r="M63" s="37"/>
      <c r="N63" s="37"/>
      <c r="O63" s="37"/>
      <c r="P63" s="37"/>
      <c r="Q63" s="37"/>
      <c r="R63" s="37"/>
      <c r="S63" s="11"/>
      <c r="T63" s="1"/>
    </row>
    <row r="64" spans="1:20" ht="30.6" customHeight="1" x14ac:dyDescent="0.25">
      <c r="A64" s="39">
        <f>'M2 MAQUETTE (ANNUEL)'!B68</f>
        <v>0</v>
      </c>
      <c r="B64" s="39">
        <f>'M2 MAQUETTE (ANNUEL)'!C68</f>
        <v>0</v>
      </c>
      <c r="C64" s="38">
        <f>'M2 MAQUETTE (ANNUEL)'!F68</f>
        <v>0</v>
      </c>
      <c r="D64" s="37"/>
      <c r="E64" s="37"/>
      <c r="F64" s="37"/>
      <c r="G64" s="36"/>
      <c r="H64" s="36"/>
      <c r="I64" s="36"/>
      <c r="J64" s="37"/>
      <c r="K64" s="37"/>
      <c r="L64" s="37"/>
      <c r="M64" s="37"/>
      <c r="N64" s="37"/>
      <c r="O64" s="37"/>
      <c r="P64" s="37"/>
      <c r="Q64" s="37"/>
      <c r="R64" s="37"/>
      <c r="S64" s="11"/>
      <c r="T64" s="1"/>
    </row>
    <row r="65" spans="1:20" ht="30.6" customHeight="1" x14ac:dyDescent="0.25">
      <c r="A65" s="39">
        <f>'M2 MAQUETTE (ANNUEL)'!B69</f>
        <v>0</v>
      </c>
      <c r="B65" s="39">
        <f>'M2 MAQUETTE (ANNUEL)'!C69</f>
        <v>0</v>
      </c>
      <c r="C65" s="38">
        <f>'M2 MAQUETTE (ANNUEL)'!F69</f>
        <v>0</v>
      </c>
      <c r="D65" s="37"/>
      <c r="E65" s="37"/>
      <c r="F65" s="37"/>
      <c r="G65" s="36"/>
      <c r="H65" s="36"/>
      <c r="I65" s="36"/>
      <c r="J65" s="37"/>
      <c r="K65" s="37"/>
      <c r="L65" s="37"/>
      <c r="M65" s="37"/>
      <c r="N65" s="37"/>
      <c r="O65" s="37"/>
      <c r="P65" s="37"/>
      <c r="Q65" s="37"/>
      <c r="R65" s="37"/>
      <c r="S65" s="11"/>
      <c r="T65" s="1"/>
    </row>
    <row r="66" spans="1:20" ht="30.6" customHeight="1" x14ac:dyDescent="0.25">
      <c r="A66" s="39">
        <f>'M2 MAQUETTE (ANNUEL)'!B70</f>
        <v>0</v>
      </c>
      <c r="B66" s="39">
        <f>'M2 MAQUETTE (ANNUEL)'!C70</f>
        <v>0</v>
      </c>
      <c r="C66" s="38">
        <f>'M2 MAQUETTE (ANNUEL)'!F70</f>
        <v>0</v>
      </c>
      <c r="D66" s="37"/>
      <c r="E66" s="37"/>
      <c r="F66" s="37"/>
      <c r="G66" s="36"/>
      <c r="H66" s="36"/>
      <c r="I66" s="36"/>
      <c r="J66" s="37"/>
      <c r="K66" s="37"/>
      <c r="L66" s="37"/>
      <c r="M66" s="37"/>
      <c r="N66" s="37"/>
      <c r="O66" s="37"/>
      <c r="P66" s="37"/>
      <c r="Q66" s="37"/>
      <c r="R66" s="37"/>
      <c r="S66" s="11"/>
      <c r="T66" s="1"/>
    </row>
    <row r="67" spans="1:20" ht="30.6" customHeight="1" x14ac:dyDescent="0.25">
      <c r="A67" s="39">
        <f>'M2 MAQUETTE (ANNUEL)'!B71</f>
        <v>0</v>
      </c>
      <c r="B67" s="39">
        <f>'M2 MAQUETTE (ANNUEL)'!C71</f>
        <v>0</v>
      </c>
      <c r="C67" s="38">
        <f>'M2 MAQUETTE (ANNUEL)'!F71</f>
        <v>0</v>
      </c>
      <c r="D67" s="37"/>
      <c r="E67" s="37"/>
      <c r="F67" s="37"/>
      <c r="G67" s="36"/>
      <c r="H67" s="36"/>
      <c r="I67" s="36"/>
      <c r="J67" s="37"/>
      <c r="K67" s="37"/>
      <c r="L67" s="37"/>
      <c r="M67" s="37"/>
      <c r="N67" s="37"/>
      <c r="O67" s="37"/>
      <c r="P67" s="37"/>
      <c r="Q67" s="37"/>
      <c r="R67" s="37"/>
      <c r="S67" s="11"/>
      <c r="T67" s="1"/>
    </row>
    <row r="68" spans="1:20" ht="30.6" customHeight="1" x14ac:dyDescent="0.25">
      <c r="A68" s="39">
        <f>'M2 MAQUETTE (ANNUEL)'!B72</f>
        <v>0</v>
      </c>
      <c r="B68" s="39">
        <f>'M2 MAQUETTE (ANNUEL)'!C72</f>
        <v>0</v>
      </c>
      <c r="C68" s="38">
        <f>'M2 MAQUETTE (ANNUEL)'!F72</f>
        <v>0</v>
      </c>
      <c r="D68" s="37"/>
      <c r="E68" s="37"/>
      <c r="F68" s="37"/>
      <c r="G68" s="36"/>
      <c r="H68" s="36"/>
      <c r="I68" s="36"/>
      <c r="J68" s="37"/>
      <c r="K68" s="37"/>
      <c r="L68" s="37"/>
      <c r="M68" s="37"/>
      <c r="N68" s="37"/>
      <c r="O68" s="37"/>
      <c r="P68" s="37"/>
      <c r="Q68" s="37"/>
      <c r="R68" s="37"/>
      <c r="S68" s="11"/>
      <c r="T68" s="1"/>
    </row>
    <row r="69" spans="1:20" ht="30.6" customHeight="1" x14ac:dyDescent="0.25">
      <c r="A69" s="39">
        <f>'M2 MAQUETTE (ANNUEL)'!B73</f>
        <v>0</v>
      </c>
      <c r="B69" s="39">
        <f>'M2 MAQUETTE (ANNUEL)'!C73</f>
        <v>0</v>
      </c>
      <c r="C69" s="38">
        <f>'M2 MAQUETTE (ANNUEL)'!F73</f>
        <v>0</v>
      </c>
      <c r="D69" s="37"/>
      <c r="E69" s="37"/>
      <c r="F69" s="37"/>
      <c r="G69" s="36"/>
      <c r="H69" s="36"/>
      <c r="I69" s="36"/>
      <c r="J69" s="37"/>
      <c r="K69" s="37"/>
      <c r="L69" s="37"/>
      <c r="M69" s="37"/>
      <c r="N69" s="37"/>
      <c r="O69" s="37"/>
      <c r="P69" s="37"/>
      <c r="Q69" s="37"/>
      <c r="R69" s="37"/>
      <c r="S69" s="11"/>
      <c r="T69" s="1"/>
    </row>
    <row r="70" spans="1:20" ht="30.6" customHeight="1" x14ac:dyDescent="0.25">
      <c r="A70" s="39">
        <f>'M2 MAQUETTE (ANNUEL)'!B74</f>
        <v>0</v>
      </c>
      <c r="B70" s="39">
        <f>'M2 MAQUETTE (ANNUEL)'!C74</f>
        <v>0</v>
      </c>
      <c r="C70" s="38">
        <f>'M2 MAQUETTE (ANNUEL)'!F74</f>
        <v>0</v>
      </c>
      <c r="D70" s="37"/>
      <c r="E70" s="37"/>
      <c r="F70" s="37"/>
      <c r="G70" s="36"/>
      <c r="H70" s="36"/>
      <c r="I70" s="36"/>
      <c r="J70" s="37"/>
      <c r="K70" s="37"/>
      <c r="L70" s="37"/>
      <c r="M70" s="37"/>
      <c r="N70" s="37"/>
      <c r="O70" s="37"/>
      <c r="P70" s="37"/>
      <c r="Q70" s="37"/>
      <c r="R70" s="37"/>
      <c r="S70" s="11"/>
      <c r="T70" s="1"/>
    </row>
    <row r="71" spans="1:20" ht="30.6" customHeight="1" x14ac:dyDescent="0.25">
      <c r="A71" s="39">
        <f>'M2 MAQUETTE (ANNUEL)'!B75</f>
        <v>0</v>
      </c>
      <c r="B71" s="39">
        <f>'M2 MAQUETTE (ANNUEL)'!C75</f>
        <v>0</v>
      </c>
      <c r="C71" s="38">
        <f>'M2 MAQUETTE (ANNUEL)'!F75</f>
        <v>0</v>
      </c>
      <c r="D71" s="37"/>
      <c r="E71" s="37"/>
      <c r="F71" s="37"/>
      <c r="G71" s="36"/>
      <c r="H71" s="36"/>
      <c r="I71" s="36"/>
      <c r="J71" s="37"/>
      <c r="K71" s="37"/>
      <c r="L71" s="37"/>
      <c r="M71" s="37"/>
      <c r="N71" s="37"/>
      <c r="O71" s="37"/>
      <c r="P71" s="37"/>
      <c r="Q71" s="37"/>
      <c r="R71" s="37"/>
      <c r="S71" s="11"/>
      <c r="T71" s="1"/>
    </row>
    <row r="72" spans="1:20" ht="30.6" customHeight="1" x14ac:dyDescent="0.25">
      <c r="A72" s="39">
        <f>'M2 MAQUETTE (ANNUEL)'!B76</f>
        <v>0</v>
      </c>
      <c r="B72" s="39">
        <f>'M2 MAQUETTE (ANNUEL)'!C76</f>
        <v>0</v>
      </c>
      <c r="C72" s="38">
        <f>'M2 MAQUETTE (ANNUEL)'!F76</f>
        <v>0</v>
      </c>
      <c r="D72" s="37"/>
      <c r="E72" s="37"/>
      <c r="F72" s="37"/>
      <c r="G72" s="36"/>
      <c r="H72" s="36"/>
      <c r="I72" s="36"/>
      <c r="J72" s="37"/>
      <c r="K72" s="37"/>
      <c r="L72" s="37"/>
      <c r="M72" s="37"/>
      <c r="N72" s="37"/>
      <c r="O72" s="37"/>
      <c r="P72" s="37"/>
      <c r="Q72" s="37"/>
      <c r="R72" s="37"/>
      <c r="S72" s="11"/>
      <c r="T72" s="1"/>
    </row>
    <row r="73" spans="1:20" ht="30.6" customHeight="1" x14ac:dyDescent="0.25">
      <c r="A73" s="39">
        <f>'M2 MAQUETTE (ANNUEL)'!B77</f>
        <v>0</v>
      </c>
      <c r="B73" s="39">
        <f>'M2 MAQUETTE (ANNUEL)'!C77</f>
        <v>0</v>
      </c>
      <c r="C73" s="38">
        <f>'M2 MAQUETTE (ANNUEL)'!F77</f>
        <v>0</v>
      </c>
      <c r="D73" s="37"/>
      <c r="E73" s="37"/>
      <c r="F73" s="37"/>
      <c r="G73" s="36"/>
      <c r="H73" s="36"/>
      <c r="I73" s="36"/>
      <c r="J73" s="37"/>
      <c r="K73" s="37"/>
      <c r="L73" s="37"/>
      <c r="M73" s="37"/>
      <c r="N73" s="37"/>
      <c r="O73" s="37"/>
      <c r="P73" s="37"/>
      <c r="Q73" s="37"/>
      <c r="R73" s="37"/>
      <c r="S73" s="11"/>
      <c r="T73" s="1"/>
    </row>
    <row r="74" spans="1:20" ht="30.6" customHeight="1" x14ac:dyDescent="0.25">
      <c r="A74" s="39">
        <f>'M2 MAQUETTE (ANNUEL)'!B78</f>
        <v>0</v>
      </c>
      <c r="B74" s="39">
        <f>'M2 MAQUETTE (ANNUEL)'!C78</f>
        <v>0</v>
      </c>
      <c r="C74" s="38">
        <f>'M2 MAQUETTE (ANNUEL)'!F78</f>
        <v>0</v>
      </c>
      <c r="D74" s="37"/>
      <c r="E74" s="37"/>
      <c r="F74" s="37"/>
      <c r="G74" s="36"/>
      <c r="H74" s="36"/>
      <c r="I74" s="36"/>
      <c r="J74" s="37"/>
      <c r="K74" s="37"/>
      <c r="L74" s="37"/>
      <c r="M74" s="37"/>
      <c r="N74" s="37"/>
      <c r="O74" s="37"/>
      <c r="P74" s="37"/>
      <c r="Q74" s="37"/>
      <c r="R74" s="37"/>
      <c r="S74" s="11"/>
      <c r="T74" s="1"/>
    </row>
    <row r="75" spans="1:20" ht="30.6" customHeight="1" x14ac:dyDescent="0.25">
      <c r="A75" s="39">
        <f>'M2 MAQUETTE (ANNUEL)'!B79</f>
        <v>0</v>
      </c>
      <c r="B75" s="39">
        <f>'M2 MAQUETTE (ANNUEL)'!C79</f>
        <v>0</v>
      </c>
      <c r="C75" s="38">
        <f>'M2 MAQUETTE (ANNUEL)'!F79</f>
        <v>0</v>
      </c>
      <c r="D75" s="37"/>
      <c r="E75" s="37"/>
      <c r="F75" s="37"/>
      <c r="G75" s="36"/>
      <c r="H75" s="36"/>
      <c r="I75" s="36"/>
      <c r="J75" s="37"/>
      <c r="K75" s="37"/>
      <c r="L75" s="37"/>
      <c r="M75" s="37"/>
      <c r="N75" s="37"/>
      <c r="O75" s="37"/>
      <c r="P75" s="37"/>
      <c r="Q75" s="37"/>
      <c r="R75" s="37"/>
      <c r="S75" s="11"/>
      <c r="T75" s="1"/>
    </row>
    <row r="76" spans="1:20" ht="30.6" customHeight="1" x14ac:dyDescent="0.25">
      <c r="A76" s="39">
        <f>'M2 MAQUETTE (ANNUEL)'!B80</f>
        <v>0</v>
      </c>
      <c r="B76" s="39">
        <f>'M2 MAQUETTE (ANNUEL)'!C80</f>
        <v>0</v>
      </c>
      <c r="C76" s="38">
        <f>'M2 MAQUETTE (ANNUEL)'!F80</f>
        <v>0</v>
      </c>
      <c r="D76" s="37"/>
      <c r="E76" s="37"/>
      <c r="F76" s="37"/>
      <c r="G76" s="36"/>
      <c r="H76" s="36"/>
      <c r="I76" s="36"/>
      <c r="J76" s="37"/>
      <c r="K76" s="37"/>
      <c r="L76" s="37"/>
      <c r="M76" s="37"/>
      <c r="N76" s="37"/>
      <c r="O76" s="37"/>
      <c r="P76" s="37"/>
      <c r="Q76" s="37"/>
      <c r="R76" s="37"/>
      <c r="S76" s="11"/>
      <c r="T76" s="1"/>
    </row>
    <row r="77" spans="1:20" ht="30.6" customHeight="1" x14ac:dyDescent="0.25">
      <c r="A77" s="39">
        <f>'M2 MAQUETTE (ANNUEL)'!B81</f>
        <v>0</v>
      </c>
      <c r="B77" s="39">
        <f>'M2 MAQUETTE (ANNUEL)'!C81</f>
        <v>0</v>
      </c>
      <c r="C77" s="38">
        <f>'M2 MAQUETTE (ANNUEL)'!F81</f>
        <v>0</v>
      </c>
      <c r="D77" s="37"/>
      <c r="E77" s="37"/>
      <c r="F77" s="37"/>
      <c r="G77" s="36"/>
      <c r="H77" s="36"/>
      <c r="I77" s="36"/>
      <c r="J77" s="37"/>
      <c r="K77" s="37"/>
      <c r="L77" s="37"/>
      <c r="M77" s="37"/>
      <c r="N77" s="37"/>
      <c r="O77" s="37"/>
      <c r="P77" s="37"/>
      <c r="Q77" s="37"/>
      <c r="R77" s="37"/>
      <c r="S77" s="11"/>
      <c r="T77" s="1"/>
    </row>
    <row r="78" spans="1:20" ht="30.6" customHeight="1" x14ac:dyDescent="0.25">
      <c r="A78" s="39">
        <f>'M2 MAQUETTE (ANNUEL)'!B82</f>
        <v>0</v>
      </c>
      <c r="B78" s="39">
        <f>'M2 MAQUETTE (ANNUEL)'!C82</f>
        <v>0</v>
      </c>
      <c r="C78" s="38">
        <f>'M2 MAQUETTE (ANNUEL)'!F82</f>
        <v>0</v>
      </c>
      <c r="D78" s="37"/>
      <c r="E78" s="37"/>
      <c r="F78" s="37"/>
      <c r="G78" s="36"/>
      <c r="H78" s="36"/>
      <c r="I78" s="36"/>
      <c r="J78" s="37"/>
      <c r="K78" s="37"/>
      <c r="L78" s="37"/>
      <c r="M78" s="37"/>
      <c r="N78" s="37"/>
      <c r="O78" s="37"/>
      <c r="P78" s="37"/>
      <c r="Q78" s="37"/>
      <c r="R78" s="37"/>
      <c r="S78" s="11"/>
      <c r="T78" s="1"/>
    </row>
    <row r="79" spans="1:20" ht="30.6" customHeight="1" x14ac:dyDescent="0.25">
      <c r="A79" s="39">
        <f>'M2 MAQUETTE (ANNUEL)'!B83</f>
        <v>0</v>
      </c>
      <c r="B79" s="39">
        <f>'M2 MAQUETTE (ANNUEL)'!C83</f>
        <v>0</v>
      </c>
      <c r="C79" s="38">
        <f>'M2 MAQUETTE (ANNUEL)'!F83</f>
        <v>0</v>
      </c>
      <c r="D79" s="37"/>
      <c r="E79" s="37"/>
      <c r="F79" s="37"/>
      <c r="G79" s="36"/>
      <c r="H79" s="36"/>
      <c r="I79" s="36"/>
      <c r="J79" s="37"/>
      <c r="K79" s="37"/>
      <c r="L79" s="37"/>
      <c r="M79" s="37"/>
      <c r="N79" s="37"/>
      <c r="O79" s="37"/>
      <c r="P79" s="37"/>
      <c r="Q79" s="37"/>
      <c r="R79" s="37"/>
      <c r="S79" s="11"/>
      <c r="T79" s="1"/>
    </row>
    <row r="80" spans="1:20" ht="30.6" customHeight="1" x14ac:dyDescent="0.25">
      <c r="A80" s="39">
        <f>'M2 MAQUETTE (ANNUEL)'!B84</f>
        <v>0</v>
      </c>
      <c r="B80" s="39">
        <f>'M2 MAQUETTE (ANNUEL)'!C84</f>
        <v>0</v>
      </c>
      <c r="C80" s="38">
        <f>'M2 MAQUETTE (ANNUEL)'!F84</f>
        <v>0</v>
      </c>
      <c r="D80" s="37"/>
      <c r="E80" s="37"/>
      <c r="F80" s="37"/>
      <c r="G80" s="36"/>
      <c r="H80" s="36"/>
      <c r="I80" s="36"/>
      <c r="J80" s="37"/>
      <c r="K80" s="37"/>
      <c r="L80" s="37"/>
      <c r="M80" s="37"/>
      <c r="N80" s="37"/>
      <c r="O80" s="37"/>
      <c r="P80" s="37"/>
      <c r="Q80" s="37"/>
      <c r="R80" s="37"/>
      <c r="S80" s="11"/>
      <c r="T80" s="1"/>
    </row>
    <row r="81" spans="1:20" ht="30.6" customHeight="1" x14ac:dyDescent="0.25">
      <c r="A81" s="39">
        <f>'M2 MAQUETTE (ANNUEL)'!B85</f>
        <v>0</v>
      </c>
      <c r="B81" s="39">
        <f>'M2 MAQUETTE (ANNUEL)'!C85</f>
        <v>0</v>
      </c>
      <c r="C81" s="38">
        <f>'M2 MAQUETTE (ANNUEL)'!F85</f>
        <v>0</v>
      </c>
      <c r="D81" s="37"/>
      <c r="E81" s="37"/>
      <c r="F81" s="37"/>
      <c r="G81" s="36"/>
      <c r="H81" s="36"/>
      <c r="I81" s="36"/>
      <c r="J81" s="37"/>
      <c r="K81" s="37"/>
      <c r="L81" s="37"/>
      <c r="M81" s="37"/>
      <c r="N81" s="37"/>
      <c r="O81" s="37"/>
      <c r="P81" s="37"/>
      <c r="Q81" s="37"/>
      <c r="R81" s="37"/>
      <c r="S81" s="11"/>
      <c r="T81" s="1"/>
    </row>
    <row r="82" spans="1:20" ht="30.6" customHeight="1" x14ac:dyDescent="0.25">
      <c r="A82" s="39">
        <f>'M2 MAQUETTE (ANNUEL)'!B86</f>
        <v>0</v>
      </c>
      <c r="B82" s="39">
        <f>'M2 MAQUETTE (ANNUEL)'!C86</f>
        <v>0</v>
      </c>
      <c r="C82" s="38">
        <f>'M2 MAQUETTE (ANNUEL)'!F86</f>
        <v>0</v>
      </c>
      <c r="D82" s="37"/>
      <c r="E82" s="37"/>
      <c r="F82" s="37"/>
      <c r="G82" s="36"/>
      <c r="H82" s="36"/>
      <c r="I82" s="36"/>
      <c r="J82" s="37"/>
      <c r="K82" s="37"/>
      <c r="L82" s="37"/>
      <c r="M82" s="37"/>
      <c r="N82" s="37"/>
      <c r="O82" s="37"/>
      <c r="P82" s="37"/>
      <c r="Q82" s="37"/>
      <c r="R82" s="37"/>
      <c r="S82" s="11"/>
      <c r="T82" s="1"/>
    </row>
    <row r="83" spans="1:20" ht="30.6" customHeight="1" x14ac:dyDescent="0.25">
      <c r="A83" s="39">
        <f>'M2 MAQUETTE (ANNUEL)'!B87</f>
        <v>0</v>
      </c>
      <c r="B83" s="39">
        <f>'M2 MAQUETTE (ANNUEL)'!C87</f>
        <v>0</v>
      </c>
      <c r="C83" s="38">
        <f>'M2 MAQUETTE (ANNUEL)'!F87</f>
        <v>0</v>
      </c>
      <c r="D83" s="37"/>
      <c r="E83" s="37"/>
      <c r="F83" s="37"/>
      <c r="G83" s="36"/>
      <c r="H83" s="36"/>
      <c r="I83" s="36"/>
      <c r="J83" s="37"/>
      <c r="K83" s="37"/>
      <c r="L83" s="37"/>
      <c r="M83" s="37"/>
      <c r="N83" s="37"/>
      <c r="O83" s="37"/>
      <c r="P83" s="37"/>
      <c r="Q83" s="37"/>
      <c r="R83" s="37"/>
      <c r="S83" s="11"/>
      <c r="T83" s="1"/>
    </row>
    <row r="84" spans="1:20" ht="30.6" customHeight="1" x14ac:dyDescent="0.25">
      <c r="A84" s="39">
        <f>'M2 MAQUETTE (ANNUEL)'!B88</f>
        <v>0</v>
      </c>
      <c r="B84" s="39">
        <f>'M2 MAQUETTE (ANNUEL)'!C88</f>
        <v>0</v>
      </c>
      <c r="C84" s="38">
        <f>'M2 MAQUETTE (ANNUEL)'!F88</f>
        <v>0</v>
      </c>
      <c r="D84" s="37"/>
      <c r="E84" s="37"/>
      <c r="F84" s="37"/>
      <c r="G84" s="36"/>
      <c r="H84" s="36"/>
      <c r="I84" s="36"/>
      <c r="J84" s="37"/>
      <c r="K84" s="37"/>
      <c r="L84" s="37"/>
      <c r="M84" s="37"/>
      <c r="N84" s="37"/>
      <c r="O84" s="37"/>
      <c r="P84" s="37"/>
      <c r="Q84" s="37"/>
      <c r="R84" s="37"/>
      <c r="S84" s="11"/>
      <c r="T84" s="1"/>
    </row>
    <row r="85" spans="1:20" ht="30.6" customHeight="1" x14ac:dyDescent="0.25">
      <c r="A85" s="39">
        <f>'M2 MAQUETTE (ANNUEL)'!B89</f>
        <v>0</v>
      </c>
      <c r="B85" s="39">
        <f>'M2 MAQUETTE (ANNUEL)'!C89</f>
        <v>0</v>
      </c>
      <c r="C85" s="38">
        <f>'M2 MAQUETTE (ANNUEL)'!F89</f>
        <v>0</v>
      </c>
      <c r="D85" s="37"/>
      <c r="E85" s="37"/>
      <c r="F85" s="37"/>
      <c r="G85" s="36"/>
      <c r="H85" s="36"/>
      <c r="I85" s="36"/>
      <c r="J85" s="37"/>
      <c r="K85" s="37"/>
      <c r="L85" s="37"/>
      <c r="M85" s="37"/>
      <c r="N85" s="37"/>
      <c r="O85" s="37"/>
      <c r="P85" s="37"/>
      <c r="Q85" s="37"/>
      <c r="R85" s="37"/>
      <c r="S85" s="11"/>
      <c r="T85" s="1"/>
    </row>
    <row r="86" spans="1:20" ht="30.6" customHeight="1" x14ac:dyDescent="0.25">
      <c r="A86" s="39">
        <f>'M2 MAQUETTE (ANNUEL)'!B90</f>
        <v>0</v>
      </c>
      <c r="B86" s="39">
        <f>'M2 MAQUETTE (ANNUEL)'!C90</f>
        <v>0</v>
      </c>
      <c r="C86" s="38">
        <f>'M2 MAQUETTE (ANNUEL)'!F90</f>
        <v>0</v>
      </c>
      <c r="D86" s="37"/>
      <c r="E86" s="37"/>
      <c r="F86" s="37"/>
      <c r="G86" s="36"/>
      <c r="H86" s="36"/>
      <c r="I86" s="36"/>
      <c r="J86" s="37"/>
      <c r="K86" s="37"/>
      <c r="L86" s="37"/>
      <c r="M86" s="37"/>
      <c r="N86" s="37"/>
      <c r="O86" s="37"/>
      <c r="P86" s="37"/>
      <c r="Q86" s="37"/>
      <c r="R86" s="37"/>
      <c r="S86" s="11"/>
      <c r="T86" s="1"/>
    </row>
    <row r="87" spans="1:20" ht="30.6" customHeight="1" x14ac:dyDescent="0.25">
      <c r="A87" s="39">
        <f>'M2 MAQUETTE (ANNUEL)'!B91</f>
        <v>0</v>
      </c>
      <c r="B87" s="39">
        <f>'M2 MAQUETTE (ANNUEL)'!C91</f>
        <v>0</v>
      </c>
      <c r="C87" s="38">
        <f>'M2 MAQUETTE (ANNUEL)'!F91</f>
        <v>0</v>
      </c>
      <c r="D87" s="37"/>
      <c r="E87" s="37"/>
      <c r="F87" s="37"/>
      <c r="G87" s="36"/>
      <c r="H87" s="36"/>
      <c r="I87" s="36"/>
      <c r="J87" s="37"/>
      <c r="K87" s="37"/>
      <c r="L87" s="37"/>
      <c r="M87" s="37"/>
      <c r="N87" s="37"/>
      <c r="O87" s="37"/>
      <c r="P87" s="37"/>
      <c r="Q87" s="37"/>
      <c r="R87" s="37"/>
      <c r="S87" s="11"/>
      <c r="T87" s="1"/>
    </row>
    <row r="88" spans="1:20" ht="30.6" customHeight="1" x14ac:dyDescent="0.25">
      <c r="A88" s="39">
        <f>'M2 MAQUETTE (ANNUEL)'!B92</f>
        <v>0</v>
      </c>
      <c r="B88" s="39">
        <f>'M2 MAQUETTE (ANNUEL)'!C92</f>
        <v>0</v>
      </c>
      <c r="C88" s="38">
        <f>'M2 MAQUETTE (ANNUEL)'!F92</f>
        <v>0</v>
      </c>
      <c r="D88" s="37"/>
      <c r="E88" s="37"/>
      <c r="F88" s="37"/>
      <c r="G88" s="36"/>
      <c r="H88" s="36"/>
      <c r="I88" s="36"/>
      <c r="J88" s="37"/>
      <c r="K88" s="37"/>
      <c r="L88" s="37"/>
      <c r="M88" s="37"/>
      <c r="N88" s="37"/>
      <c r="O88" s="37"/>
      <c r="P88" s="37"/>
      <c r="Q88" s="37"/>
      <c r="R88" s="37"/>
      <c r="S88" s="11"/>
      <c r="T88" s="1"/>
    </row>
    <row r="89" spans="1:20" ht="30.6" customHeight="1" x14ac:dyDescent="0.25">
      <c r="A89" s="39">
        <f>'M2 MAQUETTE (ANNUEL)'!B93</f>
        <v>0</v>
      </c>
      <c r="B89" s="39">
        <f>'M2 MAQUETTE (ANNUEL)'!C93</f>
        <v>0</v>
      </c>
      <c r="C89" s="38">
        <f>'M2 MAQUETTE (ANNUEL)'!F93</f>
        <v>0</v>
      </c>
      <c r="D89" s="37"/>
      <c r="E89" s="37"/>
      <c r="F89" s="37"/>
      <c r="G89" s="36"/>
      <c r="H89" s="36"/>
      <c r="I89" s="36"/>
      <c r="J89" s="37"/>
      <c r="K89" s="37"/>
      <c r="L89" s="37"/>
      <c r="M89" s="37"/>
      <c r="N89" s="37"/>
      <c r="O89" s="37"/>
      <c r="P89" s="37"/>
      <c r="Q89" s="37"/>
      <c r="R89" s="37"/>
      <c r="S89" s="11"/>
      <c r="T89" s="1"/>
    </row>
    <row r="90" spans="1:20" ht="30.6" customHeight="1" x14ac:dyDescent="0.25">
      <c r="A90" s="39">
        <f>'M2 MAQUETTE (ANNUEL)'!B94</f>
        <v>0</v>
      </c>
      <c r="B90" s="39">
        <f>'M2 MAQUETTE (ANNUEL)'!C94</f>
        <v>0</v>
      </c>
      <c r="C90" s="38">
        <f>'M2 MAQUETTE (ANNUEL)'!F94</f>
        <v>0</v>
      </c>
      <c r="D90" s="37"/>
      <c r="E90" s="37"/>
      <c r="F90" s="37"/>
      <c r="G90" s="36"/>
      <c r="H90" s="36"/>
      <c r="I90" s="36"/>
      <c r="J90" s="37"/>
      <c r="K90" s="37"/>
      <c r="L90" s="37"/>
      <c r="M90" s="37"/>
      <c r="N90" s="37"/>
      <c r="O90" s="37"/>
      <c r="P90" s="37"/>
      <c r="Q90" s="37"/>
      <c r="R90" s="37"/>
      <c r="S90" s="11"/>
      <c r="T90" s="1"/>
    </row>
    <row r="91" spans="1:20" ht="30.6" customHeight="1" x14ac:dyDescent="0.25">
      <c r="A91" s="39">
        <f>'M2 MAQUETTE (ANNUEL)'!B95</f>
        <v>0</v>
      </c>
      <c r="B91" s="39">
        <f>'M2 MAQUETTE (ANNUEL)'!C95</f>
        <v>0</v>
      </c>
      <c r="C91" s="38">
        <f>'M2 MAQUETTE (ANNUEL)'!F95</f>
        <v>0</v>
      </c>
      <c r="D91" s="37"/>
      <c r="E91" s="37"/>
      <c r="F91" s="37"/>
      <c r="G91" s="36"/>
      <c r="H91" s="36"/>
      <c r="I91" s="36"/>
      <c r="J91" s="37"/>
      <c r="K91" s="37"/>
      <c r="L91" s="37"/>
      <c r="M91" s="37"/>
      <c r="N91" s="37"/>
      <c r="O91" s="37"/>
      <c r="P91" s="37"/>
      <c r="Q91" s="37"/>
      <c r="R91" s="37"/>
      <c r="S91" s="11"/>
      <c r="T91" s="1"/>
    </row>
    <row r="92" spans="1:20" ht="30.6" customHeight="1" x14ac:dyDescent="0.25">
      <c r="A92" s="39">
        <f>'M2 MAQUETTE (ANNUEL)'!B96</f>
        <v>0</v>
      </c>
      <c r="B92" s="39">
        <f>'M2 MAQUETTE (ANNUEL)'!C96</f>
        <v>0</v>
      </c>
      <c r="C92" s="38">
        <f>'M2 MAQUETTE (ANNUEL)'!F96</f>
        <v>0</v>
      </c>
      <c r="D92" s="37"/>
      <c r="E92" s="37"/>
      <c r="F92" s="37"/>
      <c r="G92" s="36"/>
      <c r="H92" s="36"/>
      <c r="I92" s="36"/>
      <c r="J92" s="37"/>
      <c r="K92" s="37"/>
      <c r="L92" s="37"/>
      <c r="M92" s="37"/>
      <c r="N92" s="37"/>
      <c r="O92" s="37"/>
      <c r="P92" s="37"/>
      <c r="Q92" s="37"/>
      <c r="R92" s="37"/>
      <c r="S92" s="11"/>
      <c r="T92" s="1"/>
    </row>
    <row r="93" spans="1:20" ht="30.6" customHeight="1" x14ac:dyDescent="0.25">
      <c r="A93" s="39">
        <f>'M2 MAQUETTE (ANNUEL)'!B97</f>
        <v>0</v>
      </c>
      <c r="B93" s="39">
        <f>'M2 MAQUETTE (ANNUEL)'!C97</f>
        <v>0</v>
      </c>
      <c r="C93" s="38">
        <f>'M2 MAQUETTE (ANNUEL)'!F97</f>
        <v>0</v>
      </c>
      <c r="D93" s="37"/>
      <c r="E93" s="37"/>
      <c r="F93" s="37"/>
      <c r="G93" s="36"/>
      <c r="H93" s="36"/>
      <c r="I93" s="36"/>
      <c r="J93" s="37"/>
      <c r="K93" s="37"/>
      <c r="L93" s="37"/>
      <c r="M93" s="37"/>
      <c r="N93" s="37"/>
      <c r="O93" s="37"/>
      <c r="P93" s="37"/>
      <c r="Q93" s="37"/>
      <c r="R93" s="37"/>
      <c r="S93" s="11"/>
      <c r="T93" s="1"/>
    </row>
    <row r="94" spans="1:20" ht="30.6" customHeight="1" x14ac:dyDescent="0.25">
      <c r="A94" s="39">
        <f>'M2 MAQUETTE (ANNUEL)'!B98</f>
        <v>0</v>
      </c>
      <c r="B94" s="39">
        <f>'M2 MAQUETTE (ANNUEL)'!C98</f>
        <v>0</v>
      </c>
      <c r="C94" s="38">
        <f>'M2 MAQUETTE (ANNUEL)'!F98</f>
        <v>0</v>
      </c>
      <c r="D94" s="37"/>
      <c r="E94" s="37"/>
      <c r="F94" s="37"/>
      <c r="G94" s="36"/>
      <c r="H94" s="36"/>
      <c r="I94" s="36"/>
      <c r="J94" s="37"/>
      <c r="K94" s="37"/>
      <c r="L94" s="37"/>
      <c r="M94" s="37"/>
      <c r="N94" s="37"/>
      <c r="O94" s="37"/>
      <c r="P94" s="37"/>
      <c r="Q94" s="37"/>
      <c r="R94" s="37"/>
      <c r="S94" s="11"/>
      <c r="T94" s="1"/>
    </row>
    <row r="95" spans="1:20" ht="30.6" customHeight="1" x14ac:dyDescent="0.25">
      <c r="A95" s="39">
        <f>'M2 MAQUETTE (ANNUEL)'!B99</f>
        <v>0</v>
      </c>
      <c r="B95" s="39">
        <f>'M2 MAQUETTE (ANNUEL)'!C99</f>
        <v>0</v>
      </c>
      <c r="C95" s="38">
        <f>'M2 MAQUETTE (ANNUEL)'!F99</f>
        <v>0</v>
      </c>
      <c r="D95" s="37"/>
      <c r="E95" s="37"/>
      <c r="F95" s="37"/>
      <c r="G95" s="36"/>
      <c r="H95" s="36"/>
      <c r="I95" s="36"/>
      <c r="J95" s="37"/>
      <c r="K95" s="37"/>
      <c r="L95" s="37"/>
      <c r="M95" s="37"/>
      <c r="N95" s="37"/>
      <c r="O95" s="37"/>
      <c r="P95" s="37"/>
      <c r="Q95" s="37"/>
      <c r="R95" s="37"/>
      <c r="S95" s="11"/>
      <c r="T95" s="1"/>
    </row>
    <row r="96" spans="1:20" ht="30.6" customHeight="1" x14ac:dyDescent="0.25">
      <c r="A96" s="39">
        <f>'M2 MAQUETTE (ANNUEL)'!B100</f>
        <v>0</v>
      </c>
      <c r="B96" s="39">
        <f>'M2 MAQUETTE (ANNUEL)'!C100</f>
        <v>0</v>
      </c>
      <c r="C96" s="38">
        <f>'M2 MAQUETTE (ANNUEL)'!F100</f>
        <v>0</v>
      </c>
      <c r="D96" s="37"/>
      <c r="E96" s="37"/>
      <c r="F96" s="37"/>
      <c r="G96" s="36"/>
      <c r="H96" s="36"/>
      <c r="I96" s="36"/>
      <c r="J96" s="37"/>
      <c r="K96" s="37"/>
      <c r="L96" s="37"/>
      <c r="M96" s="37"/>
      <c r="N96" s="37"/>
      <c r="O96" s="37"/>
      <c r="P96" s="37"/>
      <c r="Q96" s="37"/>
      <c r="R96" s="37"/>
      <c r="S96" s="11"/>
      <c r="T96" s="1"/>
    </row>
    <row r="97" spans="1:20" ht="30.6" customHeight="1" x14ac:dyDescent="0.25">
      <c r="A97" s="39">
        <f>'M2 MAQUETTE (ANNUEL)'!B101</f>
        <v>0</v>
      </c>
      <c r="B97" s="39">
        <f>'M2 MAQUETTE (ANNUEL)'!C101</f>
        <v>0</v>
      </c>
      <c r="C97" s="38">
        <f>'M2 MAQUETTE (ANNUEL)'!F101</f>
        <v>0</v>
      </c>
      <c r="D97" s="37"/>
      <c r="E97" s="37"/>
      <c r="F97" s="37"/>
      <c r="G97" s="36"/>
      <c r="H97" s="36"/>
      <c r="I97" s="36"/>
      <c r="J97" s="37"/>
      <c r="K97" s="37"/>
      <c r="L97" s="37"/>
      <c r="M97" s="37"/>
      <c r="N97" s="37"/>
      <c r="O97" s="37"/>
      <c r="P97" s="37"/>
      <c r="Q97" s="37"/>
      <c r="R97" s="37"/>
      <c r="S97" s="11"/>
      <c r="T97" s="1"/>
    </row>
    <row r="98" spans="1:20" ht="30.6" customHeight="1" x14ac:dyDescent="0.25">
      <c r="A98" s="39">
        <f>'M2 MAQUETTE (ANNUEL)'!B102</f>
        <v>0</v>
      </c>
      <c r="B98" s="39">
        <f>'M2 MAQUETTE (ANNUEL)'!C102</f>
        <v>0</v>
      </c>
      <c r="C98" s="38">
        <f>'M2 MAQUETTE (ANNUEL)'!F102</f>
        <v>0</v>
      </c>
      <c r="D98" s="37"/>
      <c r="E98" s="37"/>
      <c r="F98" s="37"/>
      <c r="G98" s="36"/>
      <c r="H98" s="36"/>
      <c r="I98" s="36"/>
      <c r="J98" s="37"/>
      <c r="K98" s="37"/>
      <c r="L98" s="37"/>
      <c r="M98" s="37"/>
      <c r="N98" s="37"/>
      <c r="O98" s="37"/>
      <c r="P98" s="37"/>
      <c r="Q98" s="37"/>
      <c r="R98" s="37"/>
      <c r="S98" s="11"/>
      <c r="T98" s="1"/>
    </row>
    <row r="99" spans="1:20" ht="30.6" customHeight="1" x14ac:dyDescent="0.25">
      <c r="A99" s="39">
        <f>'M2 MAQUETTE (ANNUEL)'!B103</f>
        <v>0</v>
      </c>
      <c r="B99" s="39">
        <f>'M2 MAQUETTE (ANNUEL)'!C103</f>
        <v>0</v>
      </c>
      <c r="C99" s="38">
        <f>'M2 MAQUETTE (ANNUEL)'!F103</f>
        <v>0</v>
      </c>
      <c r="D99" s="37"/>
      <c r="E99" s="37"/>
      <c r="F99" s="37"/>
      <c r="G99" s="36"/>
      <c r="H99" s="36"/>
      <c r="I99" s="36"/>
      <c r="J99" s="37"/>
      <c r="K99" s="37"/>
      <c r="L99" s="37"/>
      <c r="M99" s="37"/>
      <c r="N99" s="37"/>
      <c r="O99" s="37"/>
      <c r="P99" s="37"/>
      <c r="Q99" s="37"/>
      <c r="R99" s="37"/>
      <c r="S99" s="11"/>
      <c r="T99" s="1"/>
    </row>
    <row r="100" spans="1:20" ht="30.6" customHeight="1" x14ac:dyDescent="0.25">
      <c r="A100" s="39">
        <f>'M2 MAQUETTE (ANNUEL)'!B104</f>
        <v>0</v>
      </c>
      <c r="B100" s="39">
        <f>'M2 MAQUETTE (ANNUEL)'!C104</f>
        <v>0</v>
      </c>
      <c r="C100" s="38">
        <f>'M2 MAQUETTE (ANNUEL)'!F104</f>
        <v>0</v>
      </c>
      <c r="D100" s="37"/>
      <c r="E100" s="37"/>
      <c r="F100" s="37"/>
      <c r="G100" s="36"/>
      <c r="H100" s="36"/>
      <c r="I100" s="36"/>
      <c r="J100" s="37"/>
      <c r="K100" s="37"/>
      <c r="L100" s="37"/>
      <c r="M100" s="37"/>
      <c r="N100" s="37"/>
      <c r="O100" s="37"/>
      <c r="P100" s="37"/>
      <c r="Q100" s="37"/>
      <c r="R100" s="37"/>
      <c r="S100" s="11"/>
      <c r="T100" s="1"/>
    </row>
    <row r="101" spans="1:20" ht="30.6" customHeight="1" x14ac:dyDescent="0.25">
      <c r="A101" s="39">
        <f>'M2 MAQUETTE (ANNUEL)'!B105</f>
        <v>0</v>
      </c>
      <c r="B101" s="39">
        <f>'M2 MAQUETTE (ANNUEL)'!C105</f>
        <v>0</v>
      </c>
      <c r="C101" s="38">
        <f>'M2 MAQUETTE (ANNUEL)'!F105</f>
        <v>0</v>
      </c>
      <c r="D101" s="37"/>
      <c r="E101" s="37"/>
      <c r="F101" s="37"/>
      <c r="G101" s="36"/>
      <c r="H101" s="36"/>
      <c r="I101" s="36"/>
      <c r="J101" s="37"/>
      <c r="K101" s="37"/>
      <c r="L101" s="37"/>
      <c r="M101" s="37"/>
      <c r="N101" s="37"/>
      <c r="O101" s="37"/>
      <c r="P101" s="37"/>
      <c r="Q101" s="37"/>
      <c r="R101" s="37"/>
      <c r="S101" s="11"/>
      <c r="T101" s="1"/>
    </row>
    <row r="102" spans="1:20" ht="30.6" customHeight="1" x14ac:dyDescent="0.25">
      <c r="A102" s="39">
        <f>'M2 MAQUETTE (ANNUEL)'!B106</f>
        <v>0</v>
      </c>
      <c r="B102" s="39">
        <f>'M2 MAQUETTE (ANNUEL)'!C106</f>
        <v>0</v>
      </c>
      <c r="C102" s="38">
        <f>'M2 MAQUETTE (ANNUEL)'!F106</f>
        <v>0</v>
      </c>
      <c r="D102" s="37"/>
      <c r="E102" s="37"/>
      <c r="F102" s="37"/>
      <c r="G102" s="36"/>
      <c r="H102" s="36"/>
      <c r="I102" s="36"/>
      <c r="J102" s="37"/>
      <c r="K102" s="37"/>
      <c r="L102" s="37"/>
      <c r="M102" s="37"/>
      <c r="N102" s="37"/>
      <c r="O102" s="37"/>
      <c r="P102" s="37"/>
      <c r="Q102" s="37"/>
      <c r="R102" s="37"/>
      <c r="S102" s="11"/>
      <c r="T102" s="1"/>
    </row>
    <row r="103" spans="1:20" ht="30.6" customHeight="1" x14ac:dyDescent="0.25">
      <c r="A103" s="39">
        <f>'M2 MAQUETTE (ANNUEL)'!B107</f>
        <v>0</v>
      </c>
      <c r="B103" s="39">
        <f>'M2 MAQUETTE (ANNUEL)'!C107</f>
        <v>0</v>
      </c>
      <c r="C103" s="38">
        <f>'M2 MAQUETTE (ANNUEL)'!F107</f>
        <v>0</v>
      </c>
      <c r="D103" s="37"/>
      <c r="E103" s="37"/>
      <c r="F103" s="37"/>
      <c r="G103" s="36"/>
      <c r="H103" s="36"/>
      <c r="I103" s="36"/>
      <c r="J103" s="37"/>
      <c r="K103" s="37"/>
      <c r="L103" s="37"/>
      <c r="M103" s="37"/>
      <c r="N103" s="37"/>
      <c r="O103" s="37"/>
      <c r="P103" s="37"/>
      <c r="Q103" s="37"/>
      <c r="R103" s="37"/>
      <c r="S103" s="11"/>
      <c r="T103" s="1"/>
    </row>
    <row r="104" spans="1:20" ht="30.6" customHeight="1" x14ac:dyDescent="0.25">
      <c r="A104" s="39">
        <f>'M2 MAQUETTE (ANNUEL)'!B108</f>
        <v>0</v>
      </c>
      <c r="B104" s="39">
        <f>'M2 MAQUETTE (ANNUEL)'!C108</f>
        <v>0</v>
      </c>
      <c r="C104" s="38">
        <f>'M2 MAQUETTE (ANNUEL)'!F108</f>
        <v>0</v>
      </c>
      <c r="D104" s="37"/>
      <c r="E104" s="37"/>
      <c r="F104" s="37"/>
      <c r="G104" s="36"/>
      <c r="H104" s="36"/>
      <c r="I104" s="36"/>
      <c r="J104" s="37"/>
      <c r="K104" s="37"/>
      <c r="L104" s="37"/>
      <c r="M104" s="37"/>
      <c r="N104" s="37"/>
      <c r="O104" s="37"/>
      <c r="P104" s="37"/>
      <c r="Q104" s="37"/>
      <c r="R104" s="37"/>
      <c r="S104" s="11"/>
      <c r="T104" s="1"/>
    </row>
    <row r="105" spans="1:20" ht="30.6" customHeight="1" x14ac:dyDescent="0.25">
      <c r="A105" s="39">
        <f>'M2 MAQUETTE (ANNUEL)'!B109</f>
        <v>0</v>
      </c>
      <c r="B105" s="39">
        <f>'M2 MAQUETTE (ANNUEL)'!C109</f>
        <v>0</v>
      </c>
      <c r="C105" s="38">
        <f>'M2 MAQUETTE (ANNUEL)'!F109</f>
        <v>0</v>
      </c>
      <c r="D105" s="37"/>
      <c r="E105" s="37"/>
      <c r="F105" s="37"/>
      <c r="G105" s="36"/>
      <c r="H105" s="36"/>
      <c r="I105" s="36"/>
      <c r="J105" s="37"/>
      <c r="K105" s="37"/>
      <c r="L105" s="37"/>
      <c r="M105" s="37"/>
      <c r="N105" s="37"/>
      <c r="O105" s="37"/>
      <c r="P105" s="37"/>
      <c r="Q105" s="37"/>
      <c r="R105" s="37"/>
      <c r="S105" s="11"/>
      <c r="T105" s="1"/>
    </row>
    <row r="106" spans="1:20" ht="30.6" customHeight="1" x14ac:dyDescent="0.25">
      <c r="A106" s="39">
        <f>'M2 MAQUETTE (ANNUEL)'!B110</f>
        <v>0</v>
      </c>
      <c r="B106" s="39">
        <f>'M2 MAQUETTE (ANNUEL)'!C110</f>
        <v>0</v>
      </c>
      <c r="C106" s="38">
        <f>'M2 MAQUETTE (ANNUEL)'!F110</f>
        <v>0</v>
      </c>
      <c r="D106" s="37"/>
      <c r="E106" s="37"/>
      <c r="F106" s="37"/>
      <c r="G106" s="36"/>
      <c r="H106" s="36"/>
      <c r="I106" s="36"/>
      <c r="J106" s="37"/>
      <c r="K106" s="37"/>
      <c r="L106" s="37"/>
      <c r="M106" s="37"/>
      <c r="N106" s="37"/>
      <c r="O106" s="37"/>
      <c r="P106" s="37"/>
      <c r="Q106" s="37"/>
      <c r="R106" s="37"/>
      <c r="S106" s="11"/>
      <c r="T106" s="1"/>
    </row>
    <row r="107" spans="1:20" ht="30.6" customHeight="1" x14ac:dyDescent="0.25">
      <c r="A107" s="39">
        <f>'M2 MAQUETTE (ANNUEL)'!B111</f>
        <v>0</v>
      </c>
      <c r="B107" s="39">
        <f>'M2 MAQUETTE (ANNUEL)'!C111</f>
        <v>0</v>
      </c>
      <c r="C107" s="38">
        <f>'M2 MAQUETTE (ANNUEL)'!F111</f>
        <v>0</v>
      </c>
      <c r="D107" s="37"/>
      <c r="E107" s="37"/>
      <c r="F107" s="37"/>
      <c r="G107" s="36"/>
      <c r="H107" s="36"/>
      <c r="I107" s="36"/>
      <c r="J107" s="37"/>
      <c r="K107" s="37"/>
      <c r="L107" s="37"/>
      <c r="M107" s="37"/>
      <c r="N107" s="37"/>
      <c r="O107" s="37"/>
      <c r="P107" s="37"/>
      <c r="Q107" s="37"/>
      <c r="R107" s="37"/>
      <c r="S107" s="11"/>
      <c r="T107" s="1"/>
    </row>
    <row r="108" spans="1:20" ht="30.6" customHeight="1" x14ac:dyDescent="0.25">
      <c r="A108" s="39">
        <f>'M2 MAQUETTE (ANNUEL)'!B112</f>
        <v>0</v>
      </c>
      <c r="B108" s="39">
        <f>'M2 MAQUETTE (ANNUEL)'!C112</f>
        <v>0</v>
      </c>
      <c r="C108" s="38">
        <f>'M2 MAQUETTE (ANNUEL)'!F112</f>
        <v>0</v>
      </c>
      <c r="D108" s="37"/>
      <c r="E108" s="37"/>
      <c r="F108" s="37"/>
      <c r="G108" s="36"/>
      <c r="H108" s="36"/>
      <c r="I108" s="36"/>
      <c r="J108" s="37"/>
      <c r="K108" s="37"/>
      <c r="L108" s="37"/>
      <c r="M108" s="37"/>
      <c r="N108" s="37"/>
      <c r="O108" s="37"/>
      <c r="P108" s="37"/>
      <c r="Q108" s="37"/>
      <c r="R108" s="37"/>
      <c r="S108" s="11"/>
      <c r="T108" s="1"/>
    </row>
    <row r="109" spans="1:20" ht="30.6" customHeight="1" x14ac:dyDescent="0.25">
      <c r="A109" s="39">
        <f>'M2 MAQUETTE (ANNUEL)'!B113</f>
        <v>0</v>
      </c>
      <c r="B109" s="39">
        <f>'M2 MAQUETTE (ANNUEL)'!C113</f>
        <v>0</v>
      </c>
      <c r="C109" s="38">
        <f>'M2 MAQUETTE (ANNUEL)'!F113</f>
        <v>0</v>
      </c>
      <c r="D109" s="37"/>
      <c r="E109" s="37"/>
      <c r="F109" s="37"/>
      <c r="G109" s="36"/>
      <c r="H109" s="36"/>
      <c r="I109" s="36"/>
      <c r="J109" s="37"/>
      <c r="K109" s="37"/>
      <c r="L109" s="37"/>
      <c r="M109" s="37"/>
      <c r="N109" s="37"/>
      <c r="O109" s="37"/>
      <c r="P109" s="37"/>
      <c r="Q109" s="37"/>
      <c r="R109" s="37"/>
      <c r="S109" s="11"/>
      <c r="T109" s="1"/>
    </row>
    <row r="110" spans="1:20" ht="30.6" customHeight="1" x14ac:dyDescent="0.25">
      <c r="A110" s="39">
        <f>'M2 MAQUETTE (ANNUEL)'!B114</f>
        <v>0</v>
      </c>
      <c r="B110" s="39">
        <f>'M2 MAQUETTE (ANNUEL)'!C114</f>
        <v>0</v>
      </c>
      <c r="C110" s="38">
        <f>'M2 MAQUETTE (ANNUEL)'!F114</f>
        <v>0</v>
      </c>
      <c r="D110" s="37"/>
      <c r="E110" s="37"/>
      <c r="F110" s="37"/>
      <c r="G110" s="36"/>
      <c r="H110" s="36"/>
      <c r="I110" s="36"/>
      <c r="J110" s="37"/>
      <c r="K110" s="37"/>
      <c r="L110" s="37"/>
      <c r="M110" s="37"/>
      <c r="N110" s="37"/>
      <c r="O110" s="37"/>
      <c r="P110" s="37"/>
      <c r="Q110" s="37"/>
      <c r="R110" s="37"/>
      <c r="S110" s="11"/>
      <c r="T110" s="1"/>
    </row>
    <row r="111" spans="1:20" ht="30.6" customHeight="1" x14ac:dyDescent="0.25">
      <c r="A111" s="39">
        <f>'M2 MAQUETTE (ANNUEL)'!B115</f>
        <v>0</v>
      </c>
      <c r="B111" s="39">
        <f>'M2 MAQUETTE (ANNUEL)'!C115</f>
        <v>0</v>
      </c>
      <c r="C111" s="38">
        <f>'M2 MAQUETTE (ANNUEL)'!F115</f>
        <v>0</v>
      </c>
      <c r="D111" s="37"/>
      <c r="E111" s="37"/>
      <c r="F111" s="37"/>
      <c r="G111" s="36"/>
      <c r="H111" s="36"/>
      <c r="I111" s="36"/>
      <c r="J111" s="37"/>
      <c r="K111" s="37"/>
      <c r="L111" s="37"/>
      <c r="M111" s="37"/>
      <c r="N111" s="37"/>
      <c r="O111" s="37"/>
      <c r="P111" s="37"/>
      <c r="Q111" s="37"/>
      <c r="R111" s="37"/>
      <c r="S111" s="11"/>
      <c r="T111" s="1"/>
    </row>
    <row r="112" spans="1:20" ht="30.6" customHeight="1" x14ac:dyDescent="0.25">
      <c r="A112" s="39">
        <f>'M2 MAQUETTE (ANNUEL)'!B116</f>
        <v>0</v>
      </c>
      <c r="B112" s="39">
        <f>'M2 MAQUETTE (ANNUEL)'!C116</f>
        <v>0</v>
      </c>
      <c r="C112" s="38">
        <f>'M2 MAQUETTE (ANNUEL)'!F116</f>
        <v>0</v>
      </c>
      <c r="D112" s="37"/>
      <c r="E112" s="37"/>
      <c r="F112" s="37"/>
      <c r="G112" s="36"/>
      <c r="H112" s="36"/>
      <c r="I112" s="36"/>
      <c r="J112" s="37"/>
      <c r="K112" s="37"/>
      <c r="L112" s="37"/>
      <c r="M112" s="37"/>
      <c r="N112" s="37"/>
      <c r="O112" s="37"/>
      <c r="P112" s="37"/>
      <c r="Q112" s="37"/>
      <c r="R112" s="37"/>
      <c r="S112" s="11"/>
      <c r="T112" s="1"/>
    </row>
    <row r="113" spans="1:20" ht="30.6" customHeight="1" x14ac:dyDescent="0.25">
      <c r="A113" s="39">
        <f>'M2 MAQUETTE (ANNUEL)'!B117</f>
        <v>0</v>
      </c>
      <c r="B113" s="39">
        <f>'M2 MAQUETTE (ANNUEL)'!C117</f>
        <v>0</v>
      </c>
      <c r="C113" s="38">
        <f>'M2 MAQUETTE (ANNUEL)'!F117</f>
        <v>0</v>
      </c>
      <c r="D113" s="37"/>
      <c r="E113" s="37"/>
      <c r="F113" s="37"/>
      <c r="G113" s="36"/>
      <c r="H113" s="36"/>
      <c r="I113" s="36"/>
      <c r="J113" s="37"/>
      <c r="K113" s="37"/>
      <c r="L113" s="37"/>
      <c r="M113" s="37"/>
      <c r="N113" s="37"/>
      <c r="O113" s="37"/>
      <c r="P113" s="37"/>
      <c r="Q113" s="37"/>
      <c r="R113" s="37"/>
      <c r="S113" s="11"/>
      <c r="T113" s="1"/>
    </row>
    <row r="114" spans="1:20" ht="30.6" customHeight="1" x14ac:dyDescent="0.25">
      <c r="A114" s="39">
        <f>'M2 MAQUETTE (ANNUEL)'!B118</f>
        <v>0</v>
      </c>
      <c r="B114" s="39">
        <f>'M2 MAQUETTE (ANNUEL)'!C118</f>
        <v>0</v>
      </c>
      <c r="C114" s="38">
        <f>'M2 MAQUETTE (ANNUEL)'!F118</f>
        <v>0</v>
      </c>
      <c r="D114" s="37"/>
      <c r="E114" s="37"/>
      <c r="F114" s="37"/>
      <c r="G114" s="36"/>
      <c r="H114" s="36"/>
      <c r="I114" s="36"/>
      <c r="J114" s="37"/>
      <c r="K114" s="37"/>
      <c r="L114" s="37"/>
      <c r="M114" s="37"/>
      <c r="N114" s="37"/>
      <c r="O114" s="37"/>
      <c r="P114" s="37"/>
      <c r="Q114" s="37"/>
      <c r="R114" s="37"/>
      <c r="S114" s="11"/>
      <c r="T114" s="1"/>
    </row>
    <row r="115" spans="1:20" ht="30.6" customHeight="1" x14ac:dyDescent="0.25">
      <c r="A115" s="39">
        <f>'M2 MAQUETTE (ANNUEL)'!B119</f>
        <v>0</v>
      </c>
      <c r="B115" s="39">
        <f>'M2 MAQUETTE (ANNUEL)'!C119</f>
        <v>0</v>
      </c>
      <c r="C115" s="38">
        <f>'M2 MAQUETTE (ANNUEL)'!F119</f>
        <v>0</v>
      </c>
      <c r="D115" s="37"/>
      <c r="E115" s="37"/>
      <c r="F115" s="37"/>
      <c r="G115" s="36"/>
      <c r="H115" s="36"/>
      <c r="I115" s="36"/>
      <c r="J115" s="37"/>
      <c r="K115" s="37"/>
      <c r="L115" s="37"/>
      <c r="M115" s="37"/>
      <c r="N115" s="37"/>
      <c r="O115" s="37"/>
      <c r="P115" s="37"/>
      <c r="Q115" s="37"/>
      <c r="R115" s="37"/>
      <c r="S115" s="11"/>
      <c r="T115" s="1"/>
    </row>
    <row r="116" spans="1:20" ht="30.6" customHeight="1" x14ac:dyDescent="0.25">
      <c r="A116" s="39">
        <f>'M2 MAQUETTE (ANNUEL)'!B120</f>
        <v>0</v>
      </c>
      <c r="B116" s="39">
        <f>'M2 MAQUETTE (ANNUEL)'!C120</f>
        <v>0</v>
      </c>
      <c r="C116" s="38">
        <f>'M2 MAQUETTE (ANNUEL)'!F120</f>
        <v>0</v>
      </c>
      <c r="D116" s="37"/>
      <c r="E116" s="37"/>
      <c r="F116" s="37"/>
      <c r="G116" s="36"/>
      <c r="H116" s="36"/>
      <c r="I116" s="36"/>
      <c r="J116" s="37"/>
      <c r="K116" s="37"/>
      <c r="L116" s="37"/>
      <c r="M116" s="37"/>
      <c r="N116" s="37"/>
      <c r="O116" s="37"/>
      <c r="P116" s="37"/>
      <c r="Q116" s="37"/>
      <c r="R116" s="37"/>
      <c r="S116" s="11"/>
      <c r="T116" s="1"/>
    </row>
    <row r="117" spans="1:20" ht="30.6" customHeight="1" x14ac:dyDescent="0.25">
      <c r="A117" s="39">
        <f>'M2 MAQUETTE (ANNUEL)'!B121</f>
        <v>0</v>
      </c>
      <c r="B117" s="39">
        <f>'M2 MAQUETTE (ANNUEL)'!C121</f>
        <v>0</v>
      </c>
      <c r="C117" s="38">
        <f>'M2 MAQUETTE (ANNUEL)'!F121</f>
        <v>0</v>
      </c>
      <c r="D117" s="37"/>
      <c r="E117" s="37"/>
      <c r="F117" s="37"/>
      <c r="G117" s="36"/>
      <c r="H117" s="36"/>
      <c r="I117" s="36"/>
      <c r="J117" s="37"/>
      <c r="K117" s="37"/>
      <c r="L117" s="37"/>
      <c r="M117" s="37"/>
      <c r="N117" s="37"/>
      <c r="O117" s="37"/>
      <c r="P117" s="37"/>
      <c r="Q117" s="37"/>
      <c r="R117" s="37"/>
      <c r="S117" s="11"/>
      <c r="T117" s="1"/>
    </row>
    <row r="118" spans="1:20" ht="30.6" customHeight="1" x14ac:dyDescent="0.25">
      <c r="A118" s="39">
        <f>'M2 MAQUETTE (ANNUEL)'!B122</f>
        <v>0</v>
      </c>
      <c r="B118" s="39">
        <f>'M2 MAQUETTE (ANNUEL)'!C122</f>
        <v>0</v>
      </c>
      <c r="C118" s="38">
        <f>'M2 MAQUETTE (ANNUEL)'!F122</f>
        <v>0</v>
      </c>
      <c r="D118" s="37"/>
      <c r="E118" s="37"/>
      <c r="F118" s="37"/>
      <c r="G118" s="36"/>
      <c r="H118" s="36"/>
      <c r="I118" s="36"/>
      <c r="J118" s="37"/>
      <c r="K118" s="37"/>
      <c r="L118" s="37"/>
      <c r="M118" s="37"/>
      <c r="N118" s="37"/>
      <c r="O118" s="37"/>
      <c r="P118" s="37"/>
      <c r="Q118" s="37"/>
      <c r="R118" s="37"/>
      <c r="S118" s="11"/>
      <c r="T118" s="1"/>
    </row>
    <row r="119" spans="1:20" ht="30.6" customHeight="1" x14ac:dyDescent="0.25">
      <c r="A119" s="39">
        <f>'M2 MAQUETTE (ANNUEL)'!B123</f>
        <v>0</v>
      </c>
      <c r="B119" s="39">
        <f>'M2 MAQUETTE (ANNUEL)'!C123</f>
        <v>0</v>
      </c>
      <c r="C119" s="38">
        <f>'M2 MAQUETTE (ANNUEL)'!F123</f>
        <v>0</v>
      </c>
      <c r="D119" s="37"/>
      <c r="E119" s="37"/>
      <c r="F119" s="37"/>
      <c r="G119" s="36"/>
      <c r="H119" s="36"/>
      <c r="I119" s="36"/>
      <c r="J119" s="37"/>
      <c r="K119" s="37"/>
      <c r="L119" s="37"/>
      <c r="M119" s="37"/>
      <c r="N119" s="37"/>
      <c r="O119" s="37"/>
      <c r="P119" s="37"/>
      <c r="Q119" s="37"/>
      <c r="R119" s="37"/>
      <c r="S119" s="11"/>
      <c r="T119" s="1"/>
    </row>
    <row r="120" spans="1:20" ht="30.6" customHeight="1" x14ac:dyDescent="0.25">
      <c r="A120" s="39">
        <f>'M2 MAQUETTE (ANNUEL)'!B124</f>
        <v>0</v>
      </c>
      <c r="B120" s="39">
        <f>'M2 MAQUETTE (ANNUEL)'!C124</f>
        <v>0</v>
      </c>
      <c r="C120" s="38">
        <f>'M2 MAQUETTE (ANNUEL)'!F124</f>
        <v>0</v>
      </c>
      <c r="D120" s="37"/>
      <c r="E120" s="37"/>
      <c r="F120" s="37"/>
      <c r="G120" s="36"/>
      <c r="H120" s="36"/>
      <c r="I120" s="36"/>
      <c r="J120" s="37"/>
      <c r="K120" s="37"/>
      <c r="L120" s="37"/>
      <c r="M120" s="37"/>
      <c r="N120" s="37"/>
      <c r="O120" s="37"/>
      <c r="P120" s="37"/>
      <c r="Q120" s="37"/>
      <c r="R120" s="37"/>
      <c r="S120" s="11"/>
      <c r="T120" s="1"/>
    </row>
    <row r="121" spans="1:20" ht="30.6" customHeight="1" x14ac:dyDescent="0.25">
      <c r="A121" s="39">
        <f>'M2 MAQUETTE (ANNUEL)'!B125</f>
        <v>0</v>
      </c>
      <c r="B121" s="39">
        <f>'M2 MAQUETTE (ANNUEL)'!C125</f>
        <v>0</v>
      </c>
      <c r="C121" s="38">
        <f>'M2 MAQUETTE (ANNUEL)'!F125</f>
        <v>0</v>
      </c>
      <c r="D121" s="37"/>
      <c r="E121" s="37"/>
      <c r="F121" s="37"/>
      <c r="G121" s="36"/>
      <c r="H121" s="36"/>
      <c r="I121" s="36"/>
      <c r="J121" s="37"/>
      <c r="K121" s="37"/>
      <c r="L121" s="37"/>
      <c r="M121" s="37"/>
      <c r="N121" s="37"/>
      <c r="O121" s="37"/>
      <c r="P121" s="37"/>
      <c r="Q121" s="37"/>
      <c r="R121" s="37"/>
      <c r="S121" s="11"/>
      <c r="T121" s="1"/>
    </row>
    <row r="122" spans="1:20" ht="30.6" customHeight="1" x14ac:dyDescent="0.25">
      <c r="A122" s="39">
        <f>'M2 MAQUETTE (ANNUEL)'!B126</f>
        <v>0</v>
      </c>
      <c r="B122" s="39">
        <f>'M2 MAQUETTE (ANNUEL)'!C126</f>
        <v>0</v>
      </c>
      <c r="C122" s="38">
        <f>'M2 MAQUETTE (ANNUEL)'!F126</f>
        <v>0</v>
      </c>
      <c r="D122" s="37"/>
      <c r="E122" s="37"/>
      <c r="F122" s="37"/>
      <c r="G122" s="36"/>
      <c r="H122" s="36"/>
      <c r="I122" s="36"/>
      <c r="J122" s="37"/>
      <c r="K122" s="37"/>
      <c r="L122" s="37"/>
      <c r="M122" s="37"/>
      <c r="N122" s="37"/>
      <c r="O122" s="37"/>
      <c r="P122" s="37"/>
      <c r="Q122" s="37"/>
      <c r="R122" s="37"/>
      <c r="S122" s="11"/>
      <c r="T122" s="1"/>
    </row>
    <row r="123" spans="1:20" ht="30.6" customHeight="1" x14ac:dyDescent="0.25">
      <c r="A123" s="39">
        <f>'M2 MAQUETTE (ANNUEL)'!B127</f>
        <v>0</v>
      </c>
      <c r="B123" s="39">
        <f>'M2 MAQUETTE (ANNUEL)'!C127</f>
        <v>0</v>
      </c>
      <c r="C123" s="38">
        <f>'M2 MAQUETTE (ANNUEL)'!F127</f>
        <v>0</v>
      </c>
      <c r="D123" s="37"/>
      <c r="E123" s="37"/>
      <c r="F123" s="37"/>
      <c r="G123" s="36"/>
      <c r="H123" s="36"/>
      <c r="I123" s="36"/>
      <c r="J123" s="37"/>
      <c r="K123" s="37"/>
      <c r="L123" s="37"/>
      <c r="M123" s="37"/>
      <c r="N123" s="37"/>
      <c r="O123" s="37"/>
      <c r="P123" s="37"/>
      <c r="Q123" s="37"/>
      <c r="R123" s="37"/>
      <c r="S123" s="11"/>
      <c r="T123" s="1"/>
    </row>
    <row r="124" spans="1:20" ht="30.6" customHeight="1" x14ac:dyDescent="0.25">
      <c r="A124" s="39">
        <f>'M2 MAQUETTE (ANNUEL)'!B128</f>
        <v>0</v>
      </c>
      <c r="B124" s="39">
        <f>'M2 MAQUETTE (ANNUEL)'!C128</f>
        <v>0</v>
      </c>
      <c r="C124" s="38">
        <f>'M2 MAQUETTE (ANNUEL)'!F128</f>
        <v>0</v>
      </c>
      <c r="D124" s="37"/>
      <c r="E124" s="37"/>
      <c r="F124" s="37"/>
      <c r="G124" s="36"/>
      <c r="H124" s="36"/>
      <c r="I124" s="36"/>
      <c r="J124" s="37"/>
      <c r="K124" s="37"/>
      <c r="L124" s="37"/>
      <c r="M124" s="37"/>
      <c r="N124" s="37"/>
      <c r="O124" s="37"/>
      <c r="P124" s="37"/>
      <c r="Q124" s="37"/>
      <c r="R124" s="37"/>
      <c r="S124" s="11"/>
      <c r="T124" s="1"/>
    </row>
    <row r="125" spans="1:20" ht="30.6" customHeight="1" x14ac:dyDescent="0.25">
      <c r="A125" s="39">
        <f>'M2 MAQUETTE (ANNUEL)'!B129</f>
        <v>0</v>
      </c>
      <c r="B125" s="39">
        <f>'M2 MAQUETTE (ANNUEL)'!C129</f>
        <v>0</v>
      </c>
      <c r="C125" s="38">
        <f>'M2 MAQUETTE (ANNUEL)'!F129</f>
        <v>0</v>
      </c>
      <c r="D125" s="37"/>
      <c r="E125" s="37"/>
      <c r="F125" s="37"/>
      <c r="G125" s="36"/>
      <c r="H125" s="36"/>
      <c r="I125" s="36"/>
      <c r="J125" s="37"/>
      <c r="K125" s="37"/>
      <c r="L125" s="37"/>
      <c r="M125" s="37"/>
      <c r="N125" s="37"/>
      <c r="O125" s="37"/>
      <c r="P125" s="37"/>
      <c r="Q125" s="37"/>
      <c r="R125" s="37"/>
      <c r="S125" s="11"/>
      <c r="T125" s="1"/>
    </row>
    <row r="126" spans="1:20" ht="30.6" customHeight="1" x14ac:dyDescent="0.25">
      <c r="A126" s="39">
        <f>'M2 MAQUETTE (ANNUEL)'!B130</f>
        <v>0</v>
      </c>
      <c r="B126" s="39">
        <f>'M2 MAQUETTE (ANNUEL)'!C130</f>
        <v>0</v>
      </c>
      <c r="C126" s="38">
        <f>'M2 MAQUETTE (ANNUEL)'!F130</f>
        <v>0</v>
      </c>
      <c r="D126" s="37"/>
      <c r="E126" s="37"/>
      <c r="F126" s="37"/>
      <c r="G126" s="36"/>
      <c r="H126" s="36"/>
      <c r="I126" s="36"/>
      <c r="J126" s="37"/>
      <c r="K126" s="37"/>
      <c r="L126" s="37"/>
      <c r="M126" s="37"/>
      <c r="N126" s="37"/>
      <c r="O126" s="37"/>
      <c r="P126" s="37"/>
      <c r="Q126" s="37"/>
      <c r="R126" s="37"/>
      <c r="S126" s="11"/>
      <c r="T126" s="1"/>
    </row>
    <row r="127" spans="1:20" ht="30.6" customHeight="1" x14ac:dyDescent="0.25">
      <c r="A127" s="39">
        <f>'M2 MAQUETTE (ANNUEL)'!B131</f>
        <v>0</v>
      </c>
      <c r="B127" s="39">
        <f>'M2 MAQUETTE (ANNUEL)'!C131</f>
        <v>0</v>
      </c>
      <c r="C127" s="38">
        <f>'M2 MAQUETTE (ANNUEL)'!F131</f>
        <v>0</v>
      </c>
      <c r="D127" s="37"/>
      <c r="E127" s="37"/>
      <c r="F127" s="37"/>
      <c r="G127" s="36"/>
      <c r="H127" s="36"/>
      <c r="I127" s="36"/>
      <c r="J127" s="37"/>
      <c r="K127" s="37"/>
      <c r="L127" s="37"/>
      <c r="M127" s="37"/>
      <c r="N127" s="37"/>
      <c r="O127" s="37"/>
      <c r="P127" s="37"/>
      <c r="Q127" s="37"/>
      <c r="R127" s="37"/>
      <c r="S127" s="11"/>
      <c r="T127" s="1"/>
    </row>
    <row r="128" spans="1:20" ht="30.6" customHeight="1" x14ac:dyDescent="0.25">
      <c r="A128" s="39">
        <f>'M2 MAQUETTE (ANNUEL)'!B132</f>
        <v>0</v>
      </c>
      <c r="B128" s="39">
        <f>'M2 MAQUETTE (ANNUEL)'!C132</f>
        <v>0</v>
      </c>
      <c r="C128" s="38">
        <f>'M2 MAQUETTE (ANNUEL)'!F132</f>
        <v>0</v>
      </c>
      <c r="D128" s="37"/>
      <c r="E128" s="37"/>
      <c r="F128" s="37"/>
      <c r="G128" s="36"/>
      <c r="H128" s="36"/>
      <c r="I128" s="36"/>
      <c r="J128" s="37"/>
      <c r="K128" s="37"/>
      <c r="L128" s="37"/>
      <c r="M128" s="37"/>
      <c r="N128" s="37"/>
      <c r="O128" s="37"/>
      <c r="P128" s="37"/>
      <c r="Q128" s="37"/>
      <c r="R128" s="37"/>
      <c r="S128" s="11"/>
      <c r="T128" s="1"/>
    </row>
    <row r="129" spans="1:20" ht="30.6" customHeight="1" x14ac:dyDescent="0.25">
      <c r="A129" s="39">
        <f>'M2 MAQUETTE (ANNUEL)'!B133</f>
        <v>0</v>
      </c>
      <c r="B129" s="39">
        <f>'M2 MAQUETTE (ANNUEL)'!C133</f>
        <v>0</v>
      </c>
      <c r="C129" s="38">
        <f>'M2 MAQUETTE (ANNUEL)'!F133</f>
        <v>0</v>
      </c>
      <c r="D129" s="37"/>
      <c r="E129" s="37"/>
      <c r="F129" s="37"/>
      <c r="G129" s="36"/>
      <c r="H129" s="36"/>
      <c r="I129" s="36"/>
      <c r="J129" s="37"/>
      <c r="K129" s="37"/>
      <c r="L129" s="37"/>
      <c r="M129" s="37"/>
      <c r="N129" s="37"/>
      <c r="O129" s="37"/>
      <c r="P129" s="37"/>
      <c r="Q129" s="37"/>
      <c r="R129" s="37"/>
      <c r="S129" s="11"/>
      <c r="T129" s="1"/>
    </row>
    <row r="130" spans="1:20" ht="30.6" customHeight="1" x14ac:dyDescent="0.25">
      <c r="A130" s="39">
        <f>'M2 MAQUETTE (ANNUEL)'!B134</f>
        <v>0</v>
      </c>
      <c r="B130" s="39">
        <f>'M2 MAQUETTE (ANNUEL)'!C134</f>
        <v>0</v>
      </c>
      <c r="C130" s="38">
        <f>'M2 MAQUETTE (ANNUEL)'!F134</f>
        <v>0</v>
      </c>
      <c r="D130" s="37"/>
      <c r="E130" s="37"/>
      <c r="F130" s="37"/>
      <c r="G130" s="36"/>
      <c r="H130" s="36"/>
      <c r="I130" s="36"/>
      <c r="J130" s="37"/>
      <c r="K130" s="37"/>
      <c r="L130" s="37"/>
      <c r="M130" s="37"/>
      <c r="N130" s="37"/>
      <c r="O130" s="37"/>
      <c r="P130" s="37"/>
      <c r="Q130" s="37"/>
      <c r="R130" s="37"/>
      <c r="S130" s="11"/>
      <c r="T130" s="1"/>
    </row>
    <row r="131" spans="1:20" ht="30.6" customHeight="1" x14ac:dyDescent="0.25">
      <c r="A131" s="39">
        <f>'M2 MAQUETTE (ANNUEL)'!B135</f>
        <v>0</v>
      </c>
      <c r="B131" s="39">
        <f>'M2 MAQUETTE (ANNUEL)'!C135</f>
        <v>0</v>
      </c>
      <c r="C131" s="38">
        <f>'M2 MAQUETTE (ANNUEL)'!F135</f>
        <v>0</v>
      </c>
      <c r="D131" s="37"/>
      <c r="E131" s="37"/>
      <c r="F131" s="37"/>
      <c r="G131" s="36"/>
      <c r="H131" s="36"/>
      <c r="I131" s="36"/>
      <c r="J131" s="37"/>
      <c r="K131" s="37"/>
      <c r="L131" s="37"/>
      <c r="M131" s="37"/>
      <c r="N131" s="37"/>
      <c r="O131" s="37"/>
      <c r="P131" s="37"/>
      <c r="Q131" s="37"/>
      <c r="R131" s="37"/>
      <c r="S131" s="11"/>
      <c r="T131" s="1"/>
    </row>
    <row r="132" spans="1:20" ht="30.6" customHeight="1" x14ac:dyDescent="0.25">
      <c r="A132" s="39">
        <f>'M2 MAQUETTE (ANNUEL)'!B136</f>
        <v>0</v>
      </c>
      <c r="B132" s="39">
        <f>'M2 MAQUETTE (ANNUEL)'!C136</f>
        <v>0</v>
      </c>
      <c r="C132" s="38">
        <f>'M2 MAQUETTE (ANNUEL)'!F136</f>
        <v>0</v>
      </c>
      <c r="D132" s="37"/>
      <c r="E132" s="37"/>
      <c r="F132" s="37"/>
      <c r="G132" s="36"/>
      <c r="H132" s="36"/>
      <c r="I132" s="36"/>
      <c r="J132" s="37"/>
      <c r="K132" s="37"/>
      <c r="L132" s="37"/>
      <c r="M132" s="37"/>
      <c r="N132" s="37"/>
      <c r="O132" s="37"/>
      <c r="P132" s="37"/>
      <c r="Q132" s="37"/>
      <c r="R132" s="37"/>
      <c r="S132" s="11"/>
      <c r="T132" s="1"/>
    </row>
    <row r="133" spans="1:20" ht="30.6" customHeight="1" x14ac:dyDescent="0.25">
      <c r="A133" s="39">
        <f>'M2 MAQUETTE (ANNUEL)'!B137</f>
        <v>0</v>
      </c>
      <c r="B133" s="39">
        <f>'M2 MAQUETTE (ANNUEL)'!C137</f>
        <v>0</v>
      </c>
      <c r="C133" s="38">
        <f>'M2 MAQUETTE (ANNUEL)'!F137</f>
        <v>0</v>
      </c>
      <c r="D133" s="37"/>
      <c r="E133" s="37"/>
      <c r="F133" s="37"/>
      <c r="G133" s="36"/>
      <c r="H133" s="36"/>
      <c r="I133" s="36"/>
      <c r="J133" s="37"/>
      <c r="K133" s="37"/>
      <c r="L133" s="37"/>
      <c r="M133" s="37"/>
      <c r="N133" s="37"/>
      <c r="O133" s="37"/>
      <c r="P133" s="37"/>
      <c r="Q133" s="37"/>
      <c r="R133" s="37"/>
      <c r="S133" s="11"/>
      <c r="T133" s="1"/>
    </row>
    <row r="134" spans="1:20" ht="30.6" customHeight="1" x14ac:dyDescent="0.25">
      <c r="A134" s="39">
        <f>'M2 MAQUETTE (ANNUEL)'!B138</f>
        <v>0</v>
      </c>
      <c r="B134" s="39">
        <f>'M2 MAQUETTE (ANNUEL)'!C138</f>
        <v>0</v>
      </c>
      <c r="C134" s="38">
        <f>'M2 MAQUETTE (ANNUEL)'!F138</f>
        <v>0</v>
      </c>
      <c r="D134" s="37"/>
      <c r="E134" s="37"/>
      <c r="F134" s="37"/>
      <c r="G134" s="36"/>
      <c r="H134" s="36"/>
      <c r="I134" s="36"/>
      <c r="J134" s="37"/>
      <c r="K134" s="37"/>
      <c r="L134" s="37"/>
      <c r="M134" s="37"/>
      <c r="N134" s="37"/>
      <c r="O134" s="37"/>
      <c r="P134" s="37"/>
      <c r="Q134" s="37"/>
      <c r="R134" s="37"/>
      <c r="S134" s="11"/>
      <c r="T134" s="1"/>
    </row>
    <row r="135" spans="1:20" ht="30.6" customHeight="1" x14ac:dyDescent="0.25">
      <c r="A135" s="39">
        <f>'M2 MAQUETTE (ANNUEL)'!B139</f>
        <v>0</v>
      </c>
      <c r="B135" s="39">
        <f>'M2 MAQUETTE (ANNUEL)'!C139</f>
        <v>0</v>
      </c>
      <c r="C135" s="38">
        <f>'M2 MAQUETTE (ANNUEL)'!F139</f>
        <v>0</v>
      </c>
      <c r="D135" s="37"/>
      <c r="E135" s="37"/>
      <c r="F135" s="37"/>
      <c r="G135" s="36"/>
      <c r="H135" s="36"/>
      <c r="I135" s="36"/>
      <c r="J135" s="37"/>
      <c r="K135" s="37"/>
      <c r="L135" s="37"/>
      <c r="M135" s="37"/>
      <c r="N135" s="37"/>
      <c r="O135" s="37"/>
      <c r="P135" s="37"/>
      <c r="Q135" s="37"/>
      <c r="R135" s="37"/>
      <c r="S135" s="11"/>
      <c r="T135" s="1"/>
    </row>
    <row r="136" spans="1:20" ht="30.6" customHeight="1" x14ac:dyDescent="0.25">
      <c r="A136" s="39">
        <f>'M2 MAQUETTE (ANNUEL)'!B140</f>
        <v>0</v>
      </c>
      <c r="B136" s="39">
        <f>'M2 MAQUETTE (ANNUEL)'!C140</f>
        <v>0</v>
      </c>
      <c r="C136" s="38">
        <f>'M2 MAQUETTE (ANNUEL)'!F140</f>
        <v>0</v>
      </c>
      <c r="D136" s="37"/>
      <c r="E136" s="37"/>
      <c r="F136" s="37"/>
      <c r="G136" s="36"/>
      <c r="H136" s="36"/>
      <c r="I136" s="36"/>
      <c r="J136" s="37"/>
      <c r="K136" s="37"/>
      <c r="L136" s="37"/>
      <c r="M136" s="37"/>
      <c r="N136" s="37"/>
      <c r="O136" s="37"/>
      <c r="P136" s="37"/>
      <c r="Q136" s="37"/>
      <c r="R136" s="37"/>
      <c r="S136" s="11"/>
      <c r="T136" s="1"/>
    </row>
    <row r="137" spans="1:20" ht="30.6" customHeight="1" x14ac:dyDescent="0.25">
      <c r="A137" s="39">
        <f>'M2 MAQUETTE (ANNUEL)'!B141</f>
        <v>0</v>
      </c>
      <c r="B137" s="39">
        <f>'M2 MAQUETTE (ANNUEL)'!C141</f>
        <v>0</v>
      </c>
      <c r="C137" s="38">
        <f>'M2 MAQUETTE (ANNUEL)'!F141</f>
        <v>0</v>
      </c>
      <c r="D137" s="37"/>
      <c r="E137" s="37"/>
      <c r="F137" s="37"/>
      <c r="G137" s="36"/>
      <c r="H137" s="36"/>
      <c r="I137" s="36"/>
      <c r="J137" s="37"/>
      <c r="K137" s="37"/>
      <c r="L137" s="37"/>
      <c r="M137" s="37"/>
      <c r="N137" s="37"/>
      <c r="O137" s="37"/>
      <c r="P137" s="37"/>
      <c r="Q137" s="37"/>
      <c r="R137" s="37"/>
      <c r="S137" s="11"/>
      <c r="T137" s="1"/>
    </row>
    <row r="138" spans="1:20" ht="30.6" customHeight="1" x14ac:dyDescent="0.25">
      <c r="A138" s="39">
        <f>'M2 MAQUETTE (ANNUEL)'!B142</f>
        <v>0</v>
      </c>
      <c r="B138" s="39">
        <f>'M2 MAQUETTE (ANNUEL)'!C142</f>
        <v>0</v>
      </c>
      <c r="C138" s="38">
        <f>'M2 MAQUETTE (ANNUEL)'!F142</f>
        <v>0</v>
      </c>
      <c r="D138" s="37"/>
      <c r="E138" s="37"/>
      <c r="F138" s="37"/>
      <c r="G138" s="36"/>
      <c r="H138" s="36"/>
      <c r="I138" s="36"/>
      <c r="J138" s="37"/>
      <c r="K138" s="37"/>
      <c r="L138" s="37"/>
      <c r="M138" s="37"/>
      <c r="N138" s="37"/>
      <c r="O138" s="37"/>
      <c r="P138" s="37"/>
      <c r="Q138" s="37"/>
      <c r="R138" s="37"/>
      <c r="S138" s="11"/>
      <c r="T138" s="1"/>
    </row>
    <row r="139" spans="1:20" ht="30.6" customHeight="1" x14ac:dyDescent="0.25">
      <c r="A139" s="39">
        <f>'M2 MAQUETTE (ANNUEL)'!B143</f>
        <v>0</v>
      </c>
      <c r="B139" s="39">
        <f>'M2 MAQUETTE (ANNUEL)'!C143</f>
        <v>0</v>
      </c>
      <c r="C139" s="38">
        <f>'M2 MAQUETTE (ANNUEL)'!F143</f>
        <v>0</v>
      </c>
      <c r="D139" s="37"/>
      <c r="E139" s="37"/>
      <c r="F139" s="37"/>
      <c r="G139" s="36"/>
      <c r="H139" s="36"/>
      <c r="I139" s="36"/>
      <c r="J139" s="37"/>
      <c r="K139" s="37"/>
      <c r="L139" s="37"/>
      <c r="M139" s="37"/>
      <c r="N139" s="37"/>
      <c r="O139" s="37"/>
      <c r="P139" s="37"/>
      <c r="Q139" s="37"/>
      <c r="R139" s="37"/>
      <c r="S139" s="11"/>
      <c r="T139" s="1"/>
    </row>
    <row r="140" spans="1:20" ht="30.6" customHeight="1" x14ac:dyDescent="0.25">
      <c r="A140" s="39">
        <f>'M2 MAQUETTE (ANNUEL)'!B144</f>
        <v>0</v>
      </c>
      <c r="B140" s="39">
        <f>'M2 MAQUETTE (ANNUEL)'!C144</f>
        <v>0</v>
      </c>
      <c r="C140" s="38">
        <f>'M2 MAQUETTE (ANNUEL)'!F144</f>
        <v>0</v>
      </c>
      <c r="D140" s="37"/>
      <c r="E140" s="37"/>
      <c r="F140" s="37"/>
      <c r="G140" s="36"/>
      <c r="H140" s="36"/>
      <c r="I140" s="36"/>
      <c r="J140" s="37"/>
      <c r="K140" s="37"/>
      <c r="L140" s="37"/>
      <c r="M140" s="37"/>
      <c r="N140" s="37"/>
      <c r="O140" s="37"/>
      <c r="P140" s="37"/>
      <c r="Q140" s="37"/>
      <c r="R140" s="37"/>
      <c r="S140" s="11"/>
      <c r="T140" s="1"/>
    </row>
    <row r="141" spans="1:20" ht="30.6" customHeight="1" x14ac:dyDescent="0.25">
      <c r="A141" s="39">
        <f>'M2 MAQUETTE (ANNUEL)'!B145</f>
        <v>0</v>
      </c>
      <c r="B141" s="39">
        <f>'M2 MAQUETTE (ANNUEL)'!C145</f>
        <v>0</v>
      </c>
      <c r="C141" s="38">
        <f>'M2 MAQUETTE (ANNUEL)'!F145</f>
        <v>0</v>
      </c>
      <c r="D141" s="37"/>
      <c r="E141" s="37"/>
      <c r="F141" s="37"/>
      <c r="G141" s="36"/>
      <c r="H141" s="36"/>
      <c r="I141" s="36"/>
      <c r="J141" s="37"/>
      <c r="K141" s="37"/>
      <c r="L141" s="37"/>
      <c r="M141" s="37"/>
      <c r="N141" s="37"/>
      <c r="O141" s="37"/>
      <c r="P141" s="37"/>
      <c r="Q141" s="37"/>
      <c r="R141" s="37"/>
      <c r="S141" s="11"/>
      <c r="T141" s="1"/>
    </row>
    <row r="142" spans="1:20" ht="30.6" customHeight="1" x14ac:dyDescent="0.25">
      <c r="A142" s="39">
        <f>'M2 MAQUETTE (ANNUEL)'!B146</f>
        <v>0</v>
      </c>
      <c r="B142" s="39">
        <f>'M2 MAQUETTE (ANNUEL)'!C146</f>
        <v>0</v>
      </c>
      <c r="C142" s="38">
        <f>'M2 MAQUETTE (ANNUEL)'!F146</f>
        <v>0</v>
      </c>
      <c r="D142" s="37"/>
      <c r="E142" s="37"/>
      <c r="F142" s="37"/>
      <c r="G142" s="36"/>
      <c r="H142" s="36"/>
      <c r="I142" s="36"/>
      <c r="J142" s="37"/>
      <c r="K142" s="37"/>
      <c r="L142" s="37"/>
      <c r="M142" s="37"/>
      <c r="N142" s="37"/>
      <c r="O142" s="37"/>
      <c r="P142" s="37"/>
      <c r="Q142" s="37"/>
      <c r="R142" s="37"/>
      <c r="S142" s="11"/>
      <c r="T142" s="1"/>
    </row>
    <row r="143" spans="1:20" ht="30.6" customHeight="1" x14ac:dyDescent="0.25">
      <c r="A143" s="39">
        <f>'M2 MAQUETTE (ANNUEL)'!B147</f>
        <v>0</v>
      </c>
      <c r="B143" s="39">
        <f>'M2 MAQUETTE (ANNUEL)'!C147</f>
        <v>0</v>
      </c>
      <c r="C143" s="38">
        <f>'M2 MAQUETTE (ANNUEL)'!F147</f>
        <v>0</v>
      </c>
      <c r="D143" s="37"/>
      <c r="E143" s="37"/>
      <c r="F143" s="37"/>
      <c r="G143" s="36"/>
      <c r="H143" s="36"/>
      <c r="I143" s="36"/>
      <c r="J143" s="37"/>
      <c r="K143" s="37"/>
      <c r="L143" s="37"/>
      <c r="M143" s="37"/>
      <c r="N143" s="37"/>
      <c r="O143" s="37"/>
      <c r="P143" s="37"/>
      <c r="Q143" s="37"/>
      <c r="R143" s="37"/>
      <c r="S143" s="11"/>
      <c r="T143" s="1"/>
    </row>
    <row r="144" spans="1:20" ht="30.6" customHeight="1" x14ac:dyDescent="0.25">
      <c r="A144" s="39">
        <f>'M2 MAQUETTE (ANNUEL)'!B148</f>
        <v>0</v>
      </c>
      <c r="B144" s="39">
        <f>'M2 MAQUETTE (ANNUEL)'!C148</f>
        <v>0</v>
      </c>
      <c r="C144" s="38">
        <f>'M2 MAQUETTE (ANNUEL)'!F148</f>
        <v>0</v>
      </c>
      <c r="D144" s="37"/>
      <c r="E144" s="37"/>
      <c r="F144" s="37"/>
      <c r="G144" s="36"/>
      <c r="H144" s="36"/>
      <c r="I144" s="36"/>
      <c r="J144" s="37"/>
      <c r="K144" s="37"/>
      <c r="L144" s="37"/>
      <c r="M144" s="37"/>
      <c r="N144" s="37"/>
      <c r="O144" s="37"/>
      <c r="P144" s="37"/>
      <c r="Q144" s="37"/>
      <c r="R144" s="37"/>
      <c r="S144" s="11"/>
      <c r="T144" s="1"/>
    </row>
    <row r="145" spans="1:20" ht="30.6" customHeight="1" x14ac:dyDescent="0.25">
      <c r="A145" s="39">
        <f>'M2 MAQUETTE (ANNUEL)'!B149</f>
        <v>0</v>
      </c>
      <c r="B145" s="39">
        <f>'M2 MAQUETTE (ANNUEL)'!C149</f>
        <v>0</v>
      </c>
      <c r="C145" s="38">
        <f>'M2 MAQUETTE (ANNUEL)'!F149</f>
        <v>0</v>
      </c>
      <c r="D145" s="37"/>
      <c r="E145" s="37"/>
      <c r="F145" s="37"/>
      <c r="G145" s="36"/>
      <c r="H145" s="36"/>
      <c r="I145" s="36"/>
      <c r="J145" s="37"/>
      <c r="K145" s="37"/>
      <c r="L145" s="37"/>
      <c r="M145" s="37"/>
      <c r="N145" s="37"/>
      <c r="O145" s="37"/>
      <c r="P145" s="37"/>
      <c r="Q145" s="37"/>
      <c r="R145" s="37"/>
      <c r="S145" s="11"/>
      <c r="T145" s="1"/>
    </row>
    <row r="146" spans="1:20" ht="30.6" customHeight="1" x14ac:dyDescent="0.25">
      <c r="A146" s="39">
        <f>'M2 MAQUETTE (ANNUEL)'!B150</f>
        <v>0</v>
      </c>
      <c r="B146" s="39">
        <f>'M2 MAQUETTE (ANNUEL)'!C150</f>
        <v>0</v>
      </c>
      <c r="C146" s="38">
        <f>'M2 MAQUETTE (ANNUEL)'!F150</f>
        <v>0</v>
      </c>
      <c r="D146" s="37"/>
      <c r="E146" s="37"/>
      <c r="F146" s="37"/>
      <c r="G146" s="36"/>
      <c r="H146" s="36"/>
      <c r="I146" s="36"/>
      <c r="J146" s="37"/>
      <c r="K146" s="37"/>
      <c r="L146" s="37"/>
      <c r="M146" s="37"/>
      <c r="N146" s="37"/>
      <c r="O146" s="37"/>
      <c r="P146" s="37"/>
      <c r="Q146" s="37"/>
      <c r="R146" s="37"/>
      <c r="S146" s="11"/>
      <c r="T146" s="1"/>
    </row>
    <row r="147" spans="1:20" ht="30.6" customHeight="1" x14ac:dyDescent="0.25">
      <c r="A147" s="39">
        <f>'M2 MAQUETTE (ANNUEL)'!B151</f>
        <v>0</v>
      </c>
      <c r="B147" s="39">
        <f>'M2 MAQUETTE (ANNUEL)'!C151</f>
        <v>0</v>
      </c>
      <c r="C147" s="38">
        <f>'M2 MAQUETTE (ANNUEL)'!F151</f>
        <v>0</v>
      </c>
      <c r="D147" s="37"/>
      <c r="E147" s="37"/>
      <c r="F147" s="37"/>
      <c r="G147" s="36"/>
      <c r="H147" s="36"/>
      <c r="I147" s="36"/>
      <c r="J147" s="37"/>
      <c r="K147" s="37"/>
      <c r="L147" s="37"/>
      <c r="M147" s="37"/>
      <c r="N147" s="37"/>
      <c r="O147" s="37"/>
      <c r="P147" s="37"/>
      <c r="Q147" s="37"/>
      <c r="R147" s="37"/>
      <c r="S147" s="11"/>
      <c r="T147" s="1"/>
    </row>
    <row r="148" spans="1:20" ht="30.6" customHeight="1" x14ac:dyDescent="0.25">
      <c r="A148" s="39">
        <f>'M2 MAQUETTE (ANNUEL)'!B152</f>
        <v>0</v>
      </c>
      <c r="B148" s="39">
        <f>'M2 MAQUETTE (ANNUEL)'!C152</f>
        <v>0</v>
      </c>
      <c r="C148" s="38">
        <f>'M2 MAQUETTE (ANNUEL)'!F152</f>
        <v>0</v>
      </c>
      <c r="D148" s="37"/>
      <c r="E148" s="37"/>
      <c r="F148" s="37"/>
      <c r="G148" s="36"/>
      <c r="H148" s="36"/>
      <c r="I148" s="36"/>
      <c r="J148" s="37"/>
      <c r="K148" s="37"/>
      <c r="L148" s="37"/>
      <c r="M148" s="37"/>
      <c r="N148" s="37"/>
      <c r="O148" s="37"/>
      <c r="P148" s="37"/>
      <c r="Q148" s="37"/>
      <c r="R148" s="37"/>
      <c r="S148" s="11"/>
      <c r="T148" s="1"/>
    </row>
    <row r="149" spans="1:20" ht="30.6" customHeight="1" x14ac:dyDescent="0.25">
      <c r="A149" s="39">
        <f>'M2 MAQUETTE (ANNUEL)'!B153</f>
        <v>0</v>
      </c>
      <c r="B149" s="39">
        <f>'M2 MAQUETTE (ANNUEL)'!C153</f>
        <v>0</v>
      </c>
      <c r="C149" s="38">
        <f>'M2 MAQUETTE (ANNUEL)'!F153</f>
        <v>0</v>
      </c>
      <c r="D149" s="37"/>
      <c r="E149" s="37"/>
      <c r="F149" s="37"/>
      <c r="G149" s="36"/>
      <c r="H149" s="36"/>
      <c r="I149" s="36"/>
      <c r="J149" s="37"/>
      <c r="K149" s="37"/>
      <c r="L149" s="37"/>
      <c r="M149" s="37"/>
      <c r="N149" s="37"/>
      <c r="O149" s="37"/>
      <c r="P149" s="37"/>
      <c r="Q149" s="37"/>
      <c r="R149" s="37"/>
      <c r="S149" s="11"/>
      <c r="T149" s="1"/>
    </row>
    <row r="150" spans="1:20" ht="30.6" customHeight="1" x14ac:dyDescent="0.25">
      <c r="A150" s="39">
        <f>'M2 MAQUETTE (ANNUEL)'!B154</f>
        <v>0</v>
      </c>
      <c r="B150" s="39">
        <f>'M2 MAQUETTE (ANNUEL)'!C154</f>
        <v>0</v>
      </c>
      <c r="C150" s="38">
        <f>'M2 MAQUETTE (ANNUEL)'!F154</f>
        <v>0</v>
      </c>
      <c r="D150" s="37"/>
      <c r="E150" s="37"/>
      <c r="F150" s="37"/>
      <c r="G150" s="36"/>
      <c r="H150" s="36"/>
      <c r="I150" s="36"/>
      <c r="J150" s="37"/>
      <c r="K150" s="37"/>
      <c r="L150" s="37"/>
      <c r="M150" s="37"/>
      <c r="N150" s="37"/>
      <c r="O150" s="37"/>
      <c r="P150" s="37"/>
      <c r="Q150" s="37"/>
      <c r="R150" s="37"/>
      <c r="S150" s="11"/>
      <c r="T150" s="1"/>
    </row>
    <row r="151" spans="1:20" ht="30.6" customHeight="1" x14ac:dyDescent="0.25">
      <c r="A151" s="39">
        <f>'M2 MAQUETTE (ANNUEL)'!B155</f>
        <v>0</v>
      </c>
      <c r="B151" s="39">
        <f>'M2 MAQUETTE (ANNUEL)'!C155</f>
        <v>0</v>
      </c>
      <c r="C151" s="38">
        <f>'M2 MAQUETTE (ANNUEL)'!F155</f>
        <v>0</v>
      </c>
      <c r="D151" s="37"/>
      <c r="E151" s="37"/>
      <c r="F151" s="37"/>
      <c r="G151" s="36"/>
      <c r="H151" s="36"/>
      <c r="I151" s="36"/>
      <c r="J151" s="37"/>
      <c r="K151" s="37"/>
      <c r="L151" s="37"/>
      <c r="M151" s="37"/>
      <c r="N151" s="37"/>
      <c r="O151" s="37"/>
      <c r="P151" s="37"/>
      <c r="Q151" s="37"/>
      <c r="R151" s="37"/>
      <c r="S151" s="11"/>
      <c r="T151" s="1"/>
    </row>
    <row r="152" spans="1:20" ht="30.6" customHeight="1" x14ac:dyDescent="0.25">
      <c r="A152" s="39">
        <f>'M2 MAQUETTE (ANNUEL)'!B156</f>
        <v>0</v>
      </c>
      <c r="B152" s="39">
        <f>'M2 MAQUETTE (ANNUEL)'!C156</f>
        <v>0</v>
      </c>
      <c r="C152" s="38">
        <f>'M2 MAQUETTE (ANNUEL)'!F156</f>
        <v>0</v>
      </c>
      <c r="D152" s="37"/>
      <c r="E152" s="37"/>
      <c r="F152" s="37"/>
      <c r="G152" s="36"/>
      <c r="H152" s="36"/>
      <c r="I152" s="36"/>
      <c r="J152" s="37"/>
      <c r="K152" s="37"/>
      <c r="L152" s="37"/>
      <c r="M152" s="37"/>
      <c r="N152" s="37"/>
      <c r="O152" s="37"/>
      <c r="P152" s="37"/>
      <c r="Q152" s="37"/>
      <c r="R152" s="37"/>
      <c r="S152" s="11"/>
      <c r="T152" s="1"/>
    </row>
    <row r="153" spans="1:20" ht="30.6" customHeight="1" x14ac:dyDescent="0.25">
      <c r="A153" s="39">
        <f>'M2 MAQUETTE (ANNUEL)'!B157</f>
        <v>0</v>
      </c>
      <c r="B153" s="39">
        <f>'M2 MAQUETTE (ANNUEL)'!C157</f>
        <v>0</v>
      </c>
      <c r="C153" s="38">
        <f>'M2 MAQUETTE (ANNUEL)'!F157</f>
        <v>0</v>
      </c>
      <c r="D153" s="37"/>
      <c r="E153" s="37"/>
      <c r="F153" s="37"/>
      <c r="G153" s="36"/>
      <c r="H153" s="36"/>
      <c r="I153" s="36"/>
      <c r="J153" s="37"/>
      <c r="K153" s="37"/>
      <c r="L153" s="37"/>
      <c r="M153" s="37"/>
      <c r="N153" s="37"/>
      <c r="O153" s="37"/>
      <c r="P153" s="37"/>
      <c r="Q153" s="37"/>
      <c r="R153" s="37"/>
      <c r="S153" s="11"/>
      <c r="T153" s="1"/>
    </row>
    <row r="154" spans="1:20" ht="30.6" customHeight="1" x14ac:dyDescent="0.25">
      <c r="A154" s="39">
        <f>'M2 MAQUETTE (ANNUEL)'!B158</f>
        <v>0</v>
      </c>
      <c r="B154" s="39">
        <f>'M2 MAQUETTE (ANNUEL)'!C158</f>
        <v>0</v>
      </c>
      <c r="C154" s="38">
        <f>'M2 MAQUETTE (ANNUEL)'!F158</f>
        <v>0</v>
      </c>
      <c r="D154" s="37"/>
      <c r="E154" s="37"/>
      <c r="F154" s="37"/>
      <c r="G154" s="36"/>
      <c r="H154" s="36"/>
      <c r="I154" s="36"/>
      <c r="J154" s="37"/>
      <c r="K154" s="37"/>
      <c r="L154" s="37"/>
      <c r="M154" s="37"/>
      <c r="N154" s="37"/>
      <c r="O154" s="37"/>
      <c r="P154" s="37"/>
      <c r="Q154" s="37"/>
      <c r="R154" s="37"/>
      <c r="S154" s="11"/>
      <c r="T154" s="1"/>
    </row>
    <row r="155" spans="1:20" ht="30.6" customHeight="1" x14ac:dyDescent="0.25">
      <c r="A155" s="39">
        <f>'M2 MAQUETTE (ANNUEL)'!B159</f>
        <v>0</v>
      </c>
      <c r="B155" s="39">
        <f>'M2 MAQUETTE (ANNUEL)'!C159</f>
        <v>0</v>
      </c>
      <c r="C155" s="38">
        <f>'M2 MAQUETTE (ANNUEL)'!F159</f>
        <v>0</v>
      </c>
      <c r="D155" s="37"/>
      <c r="E155" s="37"/>
      <c r="F155" s="37"/>
      <c r="G155" s="36"/>
      <c r="H155" s="36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11"/>
      <c r="T155" s="1"/>
    </row>
    <row r="156" spans="1:20" ht="30.6" customHeight="1" x14ac:dyDescent="0.25">
      <c r="A156" s="39">
        <f>'M2 MAQUETTE (ANNUEL)'!B160</f>
        <v>0</v>
      </c>
      <c r="B156" s="39">
        <f>'M2 MAQUETTE (ANNUEL)'!C160</f>
        <v>0</v>
      </c>
      <c r="C156" s="38">
        <f>'M2 MAQUETTE (ANNUEL)'!F160</f>
        <v>0</v>
      </c>
      <c r="D156" s="37"/>
      <c r="E156" s="37"/>
      <c r="F156" s="37"/>
      <c r="G156" s="36"/>
      <c r="H156" s="36"/>
      <c r="I156" s="36"/>
      <c r="J156" s="37"/>
      <c r="K156" s="37"/>
      <c r="L156" s="37"/>
      <c r="M156" s="37"/>
      <c r="N156" s="37"/>
      <c r="O156" s="37"/>
      <c r="P156" s="37"/>
      <c r="Q156" s="37"/>
      <c r="R156" s="37"/>
      <c r="S156" s="11"/>
      <c r="T156" s="1"/>
    </row>
    <row r="157" spans="1:20" ht="30.6" customHeight="1" x14ac:dyDescent="0.25">
      <c r="A157" s="39">
        <f>'M2 MAQUETTE (ANNUEL)'!B161</f>
        <v>0</v>
      </c>
      <c r="B157" s="39">
        <f>'M2 MAQUETTE (ANNUEL)'!C161</f>
        <v>0</v>
      </c>
      <c r="C157" s="38">
        <f>'M2 MAQUETTE (ANNUEL)'!F161</f>
        <v>0</v>
      </c>
      <c r="D157" s="37"/>
      <c r="E157" s="37"/>
      <c r="F157" s="37"/>
      <c r="G157" s="36"/>
      <c r="H157" s="36"/>
      <c r="I157" s="36"/>
      <c r="J157" s="37"/>
      <c r="K157" s="37"/>
      <c r="L157" s="37"/>
      <c r="M157" s="37"/>
      <c r="N157" s="37"/>
      <c r="O157" s="37"/>
      <c r="P157" s="37"/>
      <c r="Q157" s="37"/>
      <c r="R157" s="37"/>
      <c r="S157" s="11"/>
      <c r="T157" s="1"/>
    </row>
    <row r="158" spans="1:20" ht="30.6" customHeight="1" x14ac:dyDescent="0.25">
      <c r="A158" s="39">
        <f>'M2 MAQUETTE (ANNUEL)'!B162</f>
        <v>0</v>
      </c>
      <c r="B158" s="39">
        <f>'M2 MAQUETTE (ANNUEL)'!C162</f>
        <v>0</v>
      </c>
      <c r="C158" s="38">
        <f>'M2 MAQUETTE (ANNUEL)'!F162</f>
        <v>0</v>
      </c>
      <c r="D158" s="37"/>
      <c r="E158" s="37"/>
      <c r="F158" s="37"/>
      <c r="G158" s="36"/>
      <c r="H158" s="36"/>
      <c r="I158" s="36"/>
      <c r="J158" s="37"/>
      <c r="K158" s="37"/>
      <c r="L158" s="37"/>
      <c r="M158" s="37"/>
      <c r="N158" s="37"/>
      <c r="O158" s="37"/>
      <c r="P158" s="37"/>
      <c r="Q158" s="37"/>
      <c r="R158" s="37"/>
      <c r="S158" s="11"/>
      <c r="T158" s="1"/>
    </row>
    <row r="159" spans="1:20" ht="30.6" customHeight="1" x14ac:dyDescent="0.25">
      <c r="A159" s="39">
        <f>'M2 MAQUETTE (ANNUEL)'!B163</f>
        <v>0</v>
      </c>
      <c r="B159" s="39">
        <f>'M2 MAQUETTE (ANNUEL)'!C163</f>
        <v>0</v>
      </c>
      <c r="C159" s="38">
        <f>'M2 MAQUETTE (ANNUEL)'!F163</f>
        <v>0</v>
      </c>
      <c r="D159" s="37"/>
      <c r="E159" s="37"/>
      <c r="F159" s="37"/>
      <c r="G159" s="36"/>
      <c r="H159" s="36"/>
      <c r="I159" s="36"/>
      <c r="J159" s="37"/>
      <c r="K159" s="37"/>
      <c r="L159" s="37"/>
      <c r="M159" s="37"/>
      <c r="N159" s="37"/>
      <c r="O159" s="37"/>
      <c r="P159" s="37"/>
      <c r="Q159" s="37"/>
      <c r="R159" s="37"/>
      <c r="S159" s="11"/>
      <c r="T159" s="1"/>
    </row>
    <row r="160" spans="1:20" ht="30.6" customHeight="1" x14ac:dyDescent="0.25">
      <c r="A160" s="39">
        <f>'M2 MAQUETTE (ANNUEL)'!B164</f>
        <v>0</v>
      </c>
      <c r="B160" s="39">
        <f>'M2 MAQUETTE (ANNUEL)'!C164</f>
        <v>0</v>
      </c>
      <c r="C160" s="38">
        <f>'M2 MAQUETTE (ANNUEL)'!F164</f>
        <v>0</v>
      </c>
      <c r="D160" s="37"/>
      <c r="E160" s="37"/>
      <c r="F160" s="37"/>
      <c r="G160" s="36"/>
      <c r="H160" s="36"/>
      <c r="I160" s="36"/>
      <c r="J160" s="37"/>
      <c r="K160" s="37"/>
      <c r="L160" s="37"/>
      <c r="M160" s="37"/>
      <c r="N160" s="37"/>
      <c r="O160" s="37"/>
      <c r="P160" s="37"/>
      <c r="Q160" s="37"/>
      <c r="R160" s="37"/>
      <c r="S160" s="11"/>
      <c r="T160" s="1"/>
    </row>
    <row r="161" spans="1:20" ht="30.6" customHeight="1" x14ac:dyDescent="0.25">
      <c r="A161" s="39">
        <f>'M2 MAQUETTE (ANNUEL)'!B165</f>
        <v>0</v>
      </c>
      <c r="B161" s="39">
        <f>'M2 MAQUETTE (ANNUEL)'!C165</f>
        <v>0</v>
      </c>
      <c r="C161" s="38">
        <f>'M2 MAQUETTE (ANNUEL)'!F165</f>
        <v>0</v>
      </c>
      <c r="D161" s="37"/>
      <c r="E161" s="37"/>
      <c r="F161" s="37"/>
      <c r="G161" s="36"/>
      <c r="H161" s="36"/>
      <c r="I161" s="36"/>
      <c r="J161" s="37"/>
      <c r="K161" s="37"/>
      <c r="L161" s="37"/>
      <c r="M161" s="37"/>
      <c r="N161" s="37"/>
      <c r="O161" s="37"/>
      <c r="P161" s="37"/>
      <c r="Q161" s="37"/>
      <c r="R161" s="37"/>
      <c r="S161" s="11"/>
      <c r="T161" s="1"/>
    </row>
    <row r="162" spans="1:20" ht="30.6" customHeight="1" x14ac:dyDescent="0.25">
      <c r="A162" s="39">
        <f>'M2 MAQUETTE (ANNUEL)'!B166</f>
        <v>0</v>
      </c>
      <c r="B162" s="39">
        <f>'M2 MAQUETTE (ANNUEL)'!C166</f>
        <v>0</v>
      </c>
      <c r="C162" s="38">
        <f>'M2 MAQUETTE (ANNUEL)'!F166</f>
        <v>0</v>
      </c>
      <c r="D162" s="37"/>
      <c r="E162" s="37"/>
      <c r="F162" s="37"/>
      <c r="G162" s="36"/>
      <c r="H162" s="36"/>
      <c r="I162" s="36"/>
      <c r="J162" s="37"/>
      <c r="K162" s="37"/>
      <c r="L162" s="37"/>
      <c r="M162" s="37"/>
      <c r="N162" s="37"/>
      <c r="O162" s="37"/>
      <c r="P162" s="37"/>
      <c r="Q162" s="37"/>
      <c r="R162" s="37"/>
      <c r="S162" s="11"/>
      <c r="T162" s="1"/>
    </row>
    <row r="163" spans="1:20" ht="30.6" customHeight="1" x14ac:dyDescent="0.25">
      <c r="A163" s="39">
        <f>'M2 MAQUETTE (ANNUEL)'!B167</f>
        <v>0</v>
      </c>
      <c r="B163" s="39">
        <f>'M2 MAQUETTE (ANNUEL)'!C167</f>
        <v>0</v>
      </c>
      <c r="C163" s="38">
        <f>'M2 MAQUETTE (ANNUEL)'!F167</f>
        <v>0</v>
      </c>
      <c r="D163" s="37"/>
      <c r="E163" s="37"/>
      <c r="F163" s="37"/>
      <c r="G163" s="36"/>
      <c r="H163" s="36"/>
      <c r="I163" s="36"/>
      <c r="J163" s="37"/>
      <c r="K163" s="37"/>
      <c r="L163" s="37"/>
      <c r="M163" s="37"/>
      <c r="N163" s="37"/>
      <c r="O163" s="37"/>
      <c r="P163" s="37"/>
      <c r="Q163" s="37"/>
      <c r="R163" s="37"/>
      <c r="S163" s="11"/>
      <c r="T163" s="1"/>
    </row>
    <row r="164" spans="1:20" ht="30.6" customHeight="1" x14ac:dyDescent="0.25">
      <c r="A164" s="39">
        <f>'M2 MAQUETTE (ANNUEL)'!B168</f>
        <v>0</v>
      </c>
      <c r="B164" s="39">
        <f>'M2 MAQUETTE (ANNUEL)'!C168</f>
        <v>0</v>
      </c>
      <c r="C164" s="38">
        <f>'M2 MAQUETTE (ANNUEL)'!F168</f>
        <v>0</v>
      </c>
      <c r="D164" s="37"/>
      <c r="E164" s="37"/>
      <c r="F164" s="37"/>
      <c r="G164" s="36"/>
      <c r="H164" s="36"/>
      <c r="I164" s="36"/>
      <c r="J164" s="37"/>
      <c r="K164" s="37"/>
      <c r="L164" s="37"/>
      <c r="M164" s="37"/>
      <c r="N164" s="37"/>
      <c r="O164" s="37"/>
      <c r="P164" s="37"/>
      <c r="Q164" s="37"/>
      <c r="R164" s="37"/>
      <c r="S164" s="11"/>
      <c r="T164" s="1"/>
    </row>
    <row r="165" spans="1:20" ht="30.6" customHeight="1" x14ac:dyDescent="0.25">
      <c r="A165" s="39">
        <f>'M2 MAQUETTE (ANNUEL)'!B169</f>
        <v>0</v>
      </c>
      <c r="B165" s="39">
        <f>'M2 MAQUETTE (ANNUEL)'!C169</f>
        <v>0</v>
      </c>
      <c r="C165" s="38">
        <f>'M2 MAQUETTE (ANNUEL)'!F169</f>
        <v>0</v>
      </c>
      <c r="D165" s="37"/>
      <c r="E165" s="37"/>
      <c r="F165" s="37"/>
      <c r="G165" s="36"/>
      <c r="H165" s="36"/>
      <c r="I165" s="36"/>
      <c r="J165" s="37"/>
      <c r="K165" s="37"/>
      <c r="L165" s="37"/>
      <c r="M165" s="37"/>
      <c r="N165" s="37"/>
      <c r="O165" s="37"/>
      <c r="P165" s="37"/>
      <c r="Q165" s="37"/>
      <c r="R165" s="37"/>
      <c r="S165" s="11"/>
      <c r="T165" s="1"/>
    </row>
    <row r="166" spans="1:20" ht="30.6" customHeight="1" x14ac:dyDescent="0.25">
      <c r="A166" s="39">
        <f>'M2 MAQUETTE (ANNUEL)'!B170</f>
        <v>0</v>
      </c>
      <c r="B166" s="39">
        <f>'M2 MAQUETTE (ANNUEL)'!C170</f>
        <v>0</v>
      </c>
      <c r="C166" s="38">
        <f>'M2 MAQUETTE (ANNUEL)'!F170</f>
        <v>0</v>
      </c>
      <c r="D166" s="37"/>
      <c r="E166" s="37"/>
      <c r="F166" s="37"/>
      <c r="G166" s="36"/>
      <c r="H166" s="36"/>
      <c r="I166" s="36"/>
      <c r="J166" s="37"/>
      <c r="K166" s="37"/>
      <c r="L166" s="37"/>
      <c r="M166" s="37"/>
      <c r="N166" s="37"/>
      <c r="O166" s="37"/>
      <c r="P166" s="37"/>
      <c r="Q166" s="37"/>
      <c r="R166" s="37"/>
      <c r="S166" s="11"/>
      <c r="T166" s="1"/>
    </row>
    <row r="167" spans="1:20" ht="30.6" customHeight="1" x14ac:dyDescent="0.25">
      <c r="A167" s="39">
        <f>'M2 MAQUETTE (ANNUEL)'!B171</f>
        <v>0</v>
      </c>
      <c r="B167" s="39">
        <f>'M2 MAQUETTE (ANNUEL)'!C171</f>
        <v>0</v>
      </c>
      <c r="C167" s="38">
        <f>'M2 MAQUETTE (ANNUEL)'!F171</f>
        <v>0</v>
      </c>
      <c r="D167" s="37"/>
      <c r="E167" s="37"/>
      <c r="F167" s="37"/>
      <c r="G167" s="36"/>
      <c r="H167" s="36"/>
      <c r="I167" s="36"/>
      <c r="J167" s="37"/>
      <c r="K167" s="37"/>
      <c r="L167" s="37"/>
      <c r="M167" s="37"/>
      <c r="N167" s="37"/>
      <c r="O167" s="37"/>
      <c r="P167" s="37"/>
      <c r="Q167" s="37"/>
      <c r="R167" s="37"/>
      <c r="S167" s="11"/>
      <c r="T167" s="1"/>
    </row>
    <row r="168" spans="1:20" ht="30.6" customHeight="1" x14ac:dyDescent="0.25">
      <c r="A168" s="39">
        <f>'M2 MAQUETTE (ANNUEL)'!B172</f>
        <v>0</v>
      </c>
      <c r="B168" s="39">
        <f>'M2 MAQUETTE (ANNUEL)'!C172</f>
        <v>0</v>
      </c>
      <c r="C168" s="38">
        <f>'M2 MAQUETTE (ANNUEL)'!F172</f>
        <v>0</v>
      </c>
      <c r="D168" s="37"/>
      <c r="E168" s="37"/>
      <c r="F168" s="37"/>
      <c r="G168" s="36"/>
      <c r="H168" s="36"/>
      <c r="I168" s="36"/>
      <c r="J168" s="37"/>
      <c r="K168" s="37"/>
      <c r="L168" s="37"/>
      <c r="M168" s="37"/>
      <c r="N168" s="37"/>
      <c r="O168" s="37"/>
      <c r="P168" s="37"/>
      <c r="Q168" s="37"/>
      <c r="R168" s="37"/>
      <c r="S168" s="11"/>
      <c r="T168" s="1"/>
    </row>
    <row r="169" spans="1:20" ht="30.6" customHeight="1" x14ac:dyDescent="0.25">
      <c r="A169" s="39">
        <f>'M2 MAQUETTE (ANNUEL)'!B173</f>
        <v>0</v>
      </c>
      <c r="B169" s="39">
        <f>'M2 MAQUETTE (ANNUEL)'!C173</f>
        <v>0</v>
      </c>
      <c r="C169" s="38">
        <f>'M2 MAQUETTE (ANNUEL)'!F173</f>
        <v>0</v>
      </c>
      <c r="D169" s="37"/>
      <c r="E169" s="37"/>
      <c r="F169" s="37"/>
      <c r="G169" s="36"/>
      <c r="H169" s="36"/>
      <c r="I169" s="36"/>
      <c r="J169" s="37"/>
      <c r="K169" s="37"/>
      <c r="L169" s="37"/>
      <c r="M169" s="37"/>
      <c r="N169" s="37"/>
      <c r="O169" s="37"/>
      <c r="P169" s="37"/>
      <c r="Q169" s="37"/>
      <c r="R169" s="37"/>
      <c r="S169" s="11"/>
      <c r="T169" s="1"/>
    </row>
    <row r="170" spans="1:20" ht="30.6" customHeight="1" x14ac:dyDescent="0.25">
      <c r="A170" s="39">
        <f>'M2 MAQUETTE (ANNUEL)'!B174</f>
        <v>0</v>
      </c>
      <c r="B170" s="39">
        <f>'M2 MAQUETTE (ANNUEL)'!C174</f>
        <v>0</v>
      </c>
      <c r="C170" s="38">
        <f>'M2 MAQUETTE (ANNUEL)'!F174</f>
        <v>0</v>
      </c>
      <c r="D170" s="37"/>
      <c r="E170" s="37"/>
      <c r="F170" s="37"/>
      <c r="G170" s="36"/>
      <c r="H170" s="36"/>
      <c r="I170" s="36"/>
      <c r="J170" s="37"/>
      <c r="K170" s="37"/>
      <c r="L170" s="37"/>
      <c r="M170" s="37"/>
      <c r="N170" s="37"/>
      <c r="O170" s="37"/>
      <c r="P170" s="37"/>
      <c r="Q170" s="37"/>
      <c r="R170" s="37"/>
      <c r="S170" s="11"/>
      <c r="T170" s="1"/>
    </row>
    <row r="171" spans="1:20" ht="30.6" customHeight="1" x14ac:dyDescent="0.25">
      <c r="A171" s="39">
        <f>'M2 MAQUETTE (ANNUEL)'!B175</f>
        <v>0</v>
      </c>
      <c r="B171" s="39">
        <f>'M2 MAQUETTE (ANNUEL)'!C175</f>
        <v>0</v>
      </c>
      <c r="C171" s="38">
        <f>'M2 MAQUETTE (ANNUEL)'!F175</f>
        <v>0</v>
      </c>
      <c r="D171" s="37"/>
      <c r="E171" s="37"/>
      <c r="F171" s="37"/>
      <c r="G171" s="36"/>
      <c r="H171" s="36"/>
      <c r="I171" s="36"/>
      <c r="J171" s="37"/>
      <c r="K171" s="37"/>
      <c r="L171" s="37"/>
      <c r="M171" s="37"/>
      <c r="N171" s="37"/>
      <c r="O171" s="37"/>
      <c r="P171" s="37"/>
      <c r="Q171" s="37"/>
      <c r="R171" s="37"/>
      <c r="S171" s="11"/>
      <c r="T171" s="1"/>
    </row>
    <row r="172" spans="1:20" ht="30.6" customHeight="1" x14ac:dyDescent="0.25">
      <c r="A172" s="39">
        <f>'M2 MAQUETTE (ANNUEL)'!B176</f>
        <v>0</v>
      </c>
      <c r="B172" s="39">
        <f>'M2 MAQUETTE (ANNUEL)'!C176</f>
        <v>0</v>
      </c>
      <c r="C172" s="38">
        <f>'M2 MAQUETTE (ANNUEL)'!F176</f>
        <v>0</v>
      </c>
      <c r="D172" s="37"/>
      <c r="E172" s="37"/>
      <c r="F172" s="37"/>
      <c r="G172" s="36"/>
      <c r="H172" s="36"/>
      <c r="I172" s="36"/>
      <c r="J172" s="37"/>
      <c r="K172" s="37"/>
      <c r="L172" s="37"/>
      <c r="M172" s="37"/>
      <c r="N172" s="37"/>
      <c r="O172" s="37"/>
      <c r="P172" s="37"/>
      <c r="Q172" s="37"/>
      <c r="R172" s="37"/>
      <c r="S172" s="11"/>
      <c r="T172" s="1"/>
    </row>
    <row r="173" spans="1:20" ht="30.6" customHeight="1" x14ac:dyDescent="0.25">
      <c r="A173" s="39">
        <f>'M2 MAQUETTE (ANNUEL)'!B177</f>
        <v>0</v>
      </c>
      <c r="B173" s="39">
        <f>'M2 MAQUETTE (ANNUEL)'!C177</f>
        <v>0</v>
      </c>
      <c r="C173" s="38">
        <f>'M2 MAQUETTE (ANNUEL)'!F177</f>
        <v>0</v>
      </c>
      <c r="D173" s="37"/>
      <c r="E173" s="37"/>
      <c r="F173" s="37"/>
      <c r="G173" s="36"/>
      <c r="H173" s="36"/>
      <c r="I173" s="36"/>
      <c r="J173" s="37"/>
      <c r="K173" s="37"/>
      <c r="L173" s="37"/>
      <c r="M173" s="37"/>
      <c r="N173" s="37"/>
      <c r="O173" s="37"/>
      <c r="P173" s="37"/>
      <c r="Q173" s="37"/>
      <c r="R173" s="37"/>
      <c r="S173" s="11"/>
      <c r="T173" s="1"/>
    </row>
    <row r="174" spans="1:20" ht="30.6" customHeight="1" x14ac:dyDescent="0.25">
      <c r="A174" s="39">
        <f>'M2 MAQUETTE (ANNUEL)'!B178</f>
        <v>0</v>
      </c>
      <c r="B174" s="39">
        <f>'M2 MAQUETTE (ANNUEL)'!C178</f>
        <v>0</v>
      </c>
      <c r="C174" s="38">
        <f>'M2 MAQUETTE (ANNUEL)'!F178</f>
        <v>0</v>
      </c>
      <c r="D174" s="37"/>
      <c r="E174" s="37"/>
      <c r="F174" s="37"/>
      <c r="G174" s="36"/>
      <c r="H174" s="36"/>
      <c r="I174" s="36"/>
      <c r="J174" s="37"/>
      <c r="K174" s="37"/>
      <c r="L174" s="37"/>
      <c r="M174" s="37"/>
      <c r="N174" s="37"/>
      <c r="O174" s="37"/>
      <c r="P174" s="37"/>
      <c r="Q174" s="37"/>
      <c r="R174" s="37"/>
      <c r="S174" s="11"/>
      <c r="T174" s="1"/>
    </row>
    <row r="175" spans="1:20" ht="30.6" customHeight="1" x14ac:dyDescent="0.25">
      <c r="A175" s="39">
        <f>'M2 MAQUETTE (ANNUEL)'!B179</f>
        <v>0</v>
      </c>
      <c r="B175" s="39">
        <f>'M2 MAQUETTE (ANNUEL)'!C179</f>
        <v>0</v>
      </c>
      <c r="C175" s="38">
        <f>'M2 MAQUETTE (ANNUEL)'!F179</f>
        <v>0</v>
      </c>
      <c r="D175" s="37"/>
      <c r="E175" s="37"/>
      <c r="F175" s="37"/>
      <c r="G175" s="36"/>
      <c r="H175" s="36"/>
      <c r="I175" s="36"/>
      <c r="J175" s="37"/>
      <c r="K175" s="37"/>
      <c r="L175" s="37"/>
      <c r="M175" s="37"/>
      <c r="N175" s="37"/>
      <c r="O175" s="37"/>
      <c r="P175" s="37"/>
      <c r="Q175" s="37"/>
      <c r="R175" s="37"/>
      <c r="S175" s="11"/>
      <c r="T175" s="1"/>
    </row>
    <row r="176" spans="1:20" ht="30.6" customHeight="1" x14ac:dyDescent="0.25">
      <c r="A176" s="39">
        <f>'M2 MAQUETTE (ANNUEL)'!B180</f>
        <v>0</v>
      </c>
      <c r="B176" s="39">
        <f>'M2 MAQUETTE (ANNUEL)'!C180</f>
        <v>0</v>
      </c>
      <c r="C176" s="38">
        <f>'M2 MAQUETTE (ANNUEL)'!F180</f>
        <v>0</v>
      </c>
      <c r="D176" s="37"/>
      <c r="E176" s="37"/>
      <c r="F176" s="37"/>
      <c r="G176" s="36"/>
      <c r="H176" s="36"/>
      <c r="I176" s="36"/>
      <c r="J176" s="37"/>
      <c r="K176" s="37"/>
      <c r="L176" s="37"/>
      <c r="M176" s="37"/>
      <c r="N176" s="37"/>
      <c r="O176" s="37"/>
      <c r="P176" s="37"/>
      <c r="Q176" s="37"/>
      <c r="R176" s="37"/>
      <c r="S176" s="11"/>
      <c r="T176" s="1"/>
    </row>
    <row r="177" spans="1:20" ht="30.6" customHeight="1" x14ac:dyDescent="0.25">
      <c r="A177" s="39">
        <f>'M2 MAQUETTE (ANNUEL)'!B181</f>
        <v>0</v>
      </c>
      <c r="B177" s="39">
        <f>'M2 MAQUETTE (ANNUEL)'!C181</f>
        <v>0</v>
      </c>
      <c r="C177" s="38">
        <f>'M2 MAQUETTE (ANNUEL)'!F181</f>
        <v>0</v>
      </c>
      <c r="D177" s="37"/>
      <c r="E177" s="37"/>
      <c r="F177" s="37"/>
      <c r="G177" s="36"/>
      <c r="H177" s="36"/>
      <c r="I177" s="36"/>
      <c r="J177" s="37"/>
      <c r="K177" s="37"/>
      <c r="L177" s="37"/>
      <c r="M177" s="37"/>
      <c r="N177" s="37"/>
      <c r="O177" s="37"/>
      <c r="P177" s="37"/>
      <c r="Q177" s="37"/>
      <c r="R177" s="37"/>
      <c r="S177" s="11"/>
      <c r="T177" s="1"/>
    </row>
    <row r="178" spans="1:20" ht="30.6" customHeight="1" x14ac:dyDescent="0.25">
      <c r="A178" s="39">
        <f>'M2 MAQUETTE (ANNUEL)'!B182</f>
        <v>0</v>
      </c>
      <c r="B178" s="39">
        <f>'M2 MAQUETTE (ANNUEL)'!C182</f>
        <v>0</v>
      </c>
      <c r="C178" s="38">
        <f>'M2 MAQUETTE (ANNUEL)'!F182</f>
        <v>0</v>
      </c>
      <c r="D178" s="37"/>
      <c r="E178" s="37"/>
      <c r="F178" s="37"/>
      <c r="G178" s="36"/>
      <c r="H178" s="36"/>
      <c r="I178" s="36"/>
      <c r="J178" s="37"/>
      <c r="K178" s="37"/>
      <c r="L178" s="37"/>
      <c r="M178" s="37"/>
      <c r="N178" s="37"/>
      <c r="O178" s="37"/>
      <c r="P178" s="37"/>
      <c r="Q178" s="37"/>
      <c r="R178" s="37"/>
      <c r="S178" s="11"/>
      <c r="T178" s="1"/>
    </row>
    <row r="179" spans="1:20" ht="30.6" customHeight="1" x14ac:dyDescent="0.25">
      <c r="A179" s="39">
        <f>'M2 MAQUETTE (ANNUEL)'!B183</f>
        <v>0</v>
      </c>
      <c r="B179" s="39">
        <f>'M2 MAQUETTE (ANNUEL)'!C183</f>
        <v>0</v>
      </c>
      <c r="C179" s="38">
        <f>'M2 MAQUETTE (ANNUEL)'!F183</f>
        <v>0</v>
      </c>
      <c r="D179" s="37"/>
      <c r="E179" s="37"/>
      <c r="F179" s="37"/>
      <c r="G179" s="36"/>
      <c r="H179" s="36"/>
      <c r="I179" s="36"/>
      <c r="J179" s="37"/>
      <c r="K179" s="37"/>
      <c r="L179" s="37"/>
      <c r="M179" s="37"/>
      <c r="N179" s="37"/>
      <c r="O179" s="37"/>
      <c r="P179" s="37"/>
      <c r="Q179" s="37"/>
      <c r="R179" s="37"/>
      <c r="S179" s="11"/>
      <c r="T179" s="1"/>
    </row>
    <row r="180" spans="1:20" ht="30.6" customHeight="1" x14ac:dyDescent="0.25">
      <c r="A180" s="39">
        <f>'M2 MAQUETTE (ANNUEL)'!B184</f>
        <v>0</v>
      </c>
      <c r="B180" s="39">
        <f>'M2 MAQUETTE (ANNUEL)'!C184</f>
        <v>0</v>
      </c>
      <c r="C180" s="38">
        <f>'M2 MAQUETTE (ANNUEL)'!F184</f>
        <v>0</v>
      </c>
      <c r="D180" s="37"/>
      <c r="E180" s="37"/>
      <c r="F180" s="37"/>
      <c r="G180" s="36"/>
      <c r="H180" s="36"/>
      <c r="I180" s="36"/>
      <c r="J180" s="37"/>
      <c r="K180" s="37"/>
      <c r="L180" s="37"/>
      <c r="M180" s="37"/>
      <c r="N180" s="37"/>
      <c r="O180" s="37"/>
      <c r="P180" s="37"/>
      <c r="Q180" s="37"/>
      <c r="R180" s="37"/>
      <c r="S180" s="11"/>
      <c r="T180" s="1"/>
    </row>
    <row r="181" spans="1:20" ht="30.6" customHeight="1" x14ac:dyDescent="0.25">
      <c r="A181" s="39">
        <f>'M2 MAQUETTE (ANNUEL)'!B185</f>
        <v>0</v>
      </c>
      <c r="B181" s="39">
        <f>'M2 MAQUETTE (ANNUEL)'!C185</f>
        <v>0</v>
      </c>
      <c r="C181" s="38">
        <f>'M2 MAQUETTE (ANNUEL)'!F185</f>
        <v>0</v>
      </c>
      <c r="D181" s="37"/>
      <c r="E181" s="37"/>
      <c r="F181" s="37"/>
      <c r="G181" s="36"/>
      <c r="H181" s="36"/>
      <c r="I181" s="36"/>
      <c r="J181" s="37"/>
      <c r="K181" s="37"/>
      <c r="L181" s="37"/>
      <c r="M181" s="37"/>
      <c r="N181" s="37"/>
      <c r="O181" s="37"/>
      <c r="P181" s="37"/>
      <c r="Q181" s="37"/>
      <c r="R181" s="37"/>
      <c r="S181" s="11"/>
      <c r="T181" s="1"/>
    </row>
    <row r="182" spans="1:20" ht="30.6" customHeight="1" x14ac:dyDescent="0.25">
      <c r="A182" s="39">
        <f>'M2 MAQUETTE (ANNUEL)'!B186</f>
        <v>0</v>
      </c>
      <c r="B182" s="39">
        <f>'M2 MAQUETTE (ANNUEL)'!C186</f>
        <v>0</v>
      </c>
      <c r="C182" s="38">
        <f>'M2 MAQUETTE (ANNUEL)'!F186</f>
        <v>0</v>
      </c>
      <c r="D182" s="37"/>
      <c r="E182" s="37"/>
      <c r="F182" s="37"/>
      <c r="G182" s="36"/>
      <c r="H182" s="36"/>
      <c r="I182" s="36"/>
      <c r="J182" s="37"/>
      <c r="K182" s="37"/>
      <c r="L182" s="37"/>
      <c r="M182" s="37"/>
      <c r="N182" s="37"/>
      <c r="O182" s="37"/>
      <c r="P182" s="37"/>
      <c r="Q182" s="37"/>
      <c r="R182" s="37"/>
      <c r="S182" s="11"/>
      <c r="T182" s="1"/>
    </row>
    <row r="183" spans="1:20" ht="30.6" customHeight="1" x14ac:dyDescent="0.25">
      <c r="A183" s="39">
        <f>'M2 MAQUETTE (ANNUEL)'!B187</f>
        <v>0</v>
      </c>
      <c r="B183" s="39">
        <f>'M2 MAQUETTE (ANNUEL)'!C187</f>
        <v>0</v>
      </c>
      <c r="C183" s="38">
        <f>'M2 MAQUETTE (ANNUEL)'!F187</f>
        <v>0</v>
      </c>
      <c r="D183" s="37"/>
      <c r="E183" s="37"/>
      <c r="F183" s="37"/>
      <c r="G183" s="36"/>
      <c r="H183" s="36"/>
      <c r="I183" s="36"/>
      <c r="J183" s="37"/>
      <c r="K183" s="37"/>
      <c r="L183" s="37"/>
      <c r="M183" s="37"/>
      <c r="N183" s="37"/>
      <c r="O183" s="37"/>
      <c r="P183" s="37"/>
      <c r="Q183" s="37"/>
      <c r="R183" s="37"/>
      <c r="S183" s="11"/>
      <c r="T183" s="1"/>
    </row>
    <row r="184" spans="1:20" ht="30.6" customHeight="1" x14ac:dyDescent="0.25">
      <c r="A184" s="39">
        <f>'M2 MAQUETTE (ANNUEL)'!B188</f>
        <v>0</v>
      </c>
      <c r="B184" s="39">
        <f>'M2 MAQUETTE (ANNUEL)'!C188</f>
        <v>0</v>
      </c>
      <c r="C184" s="38">
        <f>'M2 MAQUETTE (ANNUEL)'!F188</f>
        <v>0</v>
      </c>
      <c r="D184" s="37"/>
      <c r="E184" s="37"/>
      <c r="F184" s="37"/>
      <c r="G184" s="36"/>
      <c r="H184" s="36"/>
      <c r="I184" s="36"/>
      <c r="J184" s="37"/>
      <c r="K184" s="37"/>
      <c r="L184" s="37"/>
      <c r="M184" s="37"/>
      <c r="N184" s="37"/>
      <c r="O184" s="37"/>
      <c r="P184" s="37"/>
      <c r="Q184" s="37"/>
      <c r="R184" s="37"/>
      <c r="S184" s="11"/>
      <c r="T184" s="1"/>
    </row>
    <row r="185" spans="1:20" ht="30.6" customHeight="1" x14ac:dyDescent="0.25">
      <c r="A185" s="39">
        <f>'M2 MAQUETTE (ANNUEL)'!B189</f>
        <v>0</v>
      </c>
      <c r="B185" s="39">
        <f>'M2 MAQUETTE (ANNUEL)'!C189</f>
        <v>0</v>
      </c>
      <c r="C185" s="38">
        <f>'M2 MAQUETTE (ANNUEL)'!F189</f>
        <v>0</v>
      </c>
      <c r="D185" s="37"/>
      <c r="E185" s="37"/>
      <c r="F185" s="37"/>
      <c r="G185" s="36"/>
      <c r="H185" s="36"/>
      <c r="I185" s="36"/>
      <c r="J185" s="37"/>
      <c r="K185" s="37"/>
      <c r="L185" s="37"/>
      <c r="M185" s="37"/>
      <c r="N185" s="37"/>
      <c r="O185" s="37"/>
      <c r="P185" s="37"/>
      <c r="Q185" s="37"/>
      <c r="R185" s="37"/>
      <c r="S185" s="11"/>
      <c r="T185" s="1"/>
    </row>
    <row r="186" spans="1:20" ht="30.6" customHeight="1" x14ac:dyDescent="0.25">
      <c r="A186" s="39">
        <f>'M2 MAQUETTE (ANNUEL)'!B190</f>
        <v>0</v>
      </c>
      <c r="B186" s="39">
        <f>'M2 MAQUETTE (ANNUEL)'!C190</f>
        <v>0</v>
      </c>
      <c r="C186" s="38">
        <f>'M2 MAQUETTE (ANNUEL)'!F190</f>
        <v>0</v>
      </c>
      <c r="D186" s="37"/>
      <c r="E186" s="37"/>
      <c r="F186" s="37"/>
      <c r="G186" s="36"/>
      <c r="H186" s="36"/>
      <c r="I186" s="36"/>
      <c r="J186" s="37"/>
      <c r="K186" s="37"/>
      <c r="L186" s="37"/>
      <c r="M186" s="37"/>
      <c r="N186" s="37"/>
      <c r="O186" s="37"/>
      <c r="P186" s="37"/>
      <c r="Q186" s="37"/>
      <c r="R186" s="37"/>
      <c r="S186" s="11"/>
      <c r="T186" s="1"/>
    </row>
    <row r="187" spans="1:20" ht="30.6" customHeight="1" x14ac:dyDescent="0.25">
      <c r="A187" s="39">
        <f>'M2 MAQUETTE (ANNUEL)'!B191</f>
        <v>0</v>
      </c>
      <c r="B187" s="39">
        <f>'M2 MAQUETTE (ANNUEL)'!C191</f>
        <v>0</v>
      </c>
      <c r="C187" s="38">
        <f>'M2 MAQUETTE (ANNUEL)'!F191</f>
        <v>0</v>
      </c>
      <c r="D187" s="37"/>
      <c r="E187" s="37"/>
      <c r="F187" s="37"/>
      <c r="G187" s="36"/>
      <c r="H187" s="36"/>
      <c r="I187" s="36"/>
      <c r="J187" s="37"/>
      <c r="K187" s="37"/>
      <c r="L187" s="37"/>
      <c r="M187" s="37"/>
      <c r="N187" s="37"/>
      <c r="O187" s="37"/>
      <c r="P187" s="37"/>
      <c r="Q187" s="37"/>
      <c r="R187" s="37"/>
      <c r="S187" s="11"/>
      <c r="T187" s="1"/>
    </row>
    <row r="188" spans="1:20" ht="30.6" customHeight="1" x14ac:dyDescent="0.25">
      <c r="A188" s="39">
        <f>'M2 MAQUETTE (ANNUEL)'!B192</f>
        <v>0</v>
      </c>
      <c r="B188" s="39">
        <f>'M2 MAQUETTE (ANNUEL)'!C192</f>
        <v>0</v>
      </c>
      <c r="C188" s="38">
        <f>'M2 MAQUETTE (ANNUEL)'!F192</f>
        <v>0</v>
      </c>
      <c r="D188" s="37"/>
      <c r="E188" s="37"/>
      <c r="F188" s="37"/>
      <c r="G188" s="36"/>
      <c r="H188" s="36"/>
      <c r="I188" s="36"/>
      <c r="J188" s="37"/>
      <c r="K188" s="37"/>
      <c r="L188" s="37"/>
      <c r="M188" s="37"/>
      <c r="N188" s="37"/>
      <c r="O188" s="37"/>
      <c r="P188" s="37"/>
      <c r="Q188" s="37"/>
      <c r="R188" s="37"/>
      <c r="S188" s="11"/>
      <c r="T188" s="1"/>
    </row>
    <row r="189" spans="1:20" ht="30.6" customHeight="1" x14ac:dyDescent="0.25">
      <c r="A189" s="39">
        <f>'M2 MAQUETTE (ANNUEL)'!B193</f>
        <v>0</v>
      </c>
      <c r="B189" s="39">
        <f>'M2 MAQUETTE (ANNUEL)'!C193</f>
        <v>0</v>
      </c>
      <c r="C189" s="38">
        <f>'M2 MAQUETTE (ANNUEL)'!F193</f>
        <v>0</v>
      </c>
      <c r="D189" s="37"/>
      <c r="E189" s="37"/>
      <c r="F189" s="37"/>
      <c r="G189" s="36"/>
      <c r="H189" s="36"/>
      <c r="I189" s="36"/>
      <c r="J189" s="37"/>
      <c r="K189" s="37"/>
      <c r="L189" s="37"/>
      <c r="M189" s="37"/>
      <c r="N189" s="37"/>
      <c r="O189" s="37"/>
      <c r="P189" s="37"/>
      <c r="Q189" s="37"/>
      <c r="R189" s="37"/>
      <c r="S189" s="11"/>
      <c r="T189" s="1"/>
    </row>
    <row r="190" spans="1:20" ht="30.6" customHeight="1" x14ac:dyDescent="0.25">
      <c r="A190" s="39">
        <f>'M2 MAQUETTE (ANNUEL)'!B194</f>
        <v>0</v>
      </c>
      <c r="B190" s="39">
        <f>'M2 MAQUETTE (ANNUEL)'!C194</f>
        <v>0</v>
      </c>
      <c r="C190" s="38">
        <f>'M2 MAQUETTE (ANNUEL)'!F194</f>
        <v>0</v>
      </c>
      <c r="D190" s="37"/>
      <c r="E190" s="37"/>
      <c r="F190" s="37"/>
      <c r="G190" s="36"/>
      <c r="H190" s="36"/>
      <c r="I190" s="36"/>
      <c r="J190" s="37"/>
      <c r="K190" s="37"/>
      <c r="L190" s="37"/>
      <c r="M190" s="37"/>
      <c r="N190" s="37"/>
      <c r="O190" s="37"/>
      <c r="P190" s="37"/>
      <c r="Q190" s="37"/>
      <c r="R190" s="37"/>
      <c r="S190" s="11"/>
      <c r="T190" s="1"/>
    </row>
    <row r="191" spans="1:20" ht="30.6" customHeight="1" x14ac:dyDescent="0.25">
      <c r="A191" s="39">
        <f>'M2 MAQUETTE (ANNUEL)'!B195</f>
        <v>0</v>
      </c>
      <c r="B191" s="39">
        <f>'M2 MAQUETTE (ANNUEL)'!C195</f>
        <v>0</v>
      </c>
      <c r="C191" s="38">
        <f>'M2 MAQUETTE (ANNUEL)'!F195</f>
        <v>0</v>
      </c>
      <c r="D191" s="37"/>
      <c r="E191" s="37"/>
      <c r="F191" s="37"/>
      <c r="G191" s="36"/>
      <c r="H191" s="36"/>
      <c r="I191" s="36"/>
      <c r="J191" s="37"/>
      <c r="K191" s="37"/>
      <c r="L191" s="37"/>
      <c r="M191" s="37"/>
      <c r="N191" s="37"/>
      <c r="O191" s="37"/>
      <c r="P191" s="37"/>
      <c r="Q191" s="37"/>
      <c r="R191" s="37"/>
      <c r="S191" s="11"/>
      <c r="T191" s="1"/>
    </row>
    <row r="192" spans="1:20" ht="30.6" customHeight="1" x14ac:dyDescent="0.25">
      <c r="A192" s="39">
        <f>'M2 MAQUETTE (ANNUEL)'!B196</f>
        <v>0</v>
      </c>
      <c r="B192" s="39">
        <f>'M2 MAQUETTE (ANNUEL)'!C196</f>
        <v>0</v>
      </c>
      <c r="C192" s="38">
        <f>'M2 MAQUETTE (ANNUEL)'!F196</f>
        <v>0</v>
      </c>
      <c r="D192" s="37"/>
      <c r="E192" s="37"/>
      <c r="F192" s="37"/>
      <c r="G192" s="36"/>
      <c r="H192" s="36"/>
      <c r="I192" s="36"/>
      <c r="J192" s="37"/>
      <c r="K192" s="37"/>
      <c r="L192" s="37"/>
      <c r="M192" s="37"/>
      <c r="N192" s="37"/>
      <c r="O192" s="37"/>
      <c r="P192" s="37"/>
      <c r="Q192" s="37"/>
      <c r="R192" s="37"/>
      <c r="S192" s="11"/>
      <c r="T192" s="1"/>
    </row>
    <row r="193" spans="1:20" ht="30.6" customHeight="1" x14ac:dyDescent="0.25">
      <c r="A193" s="39">
        <f>'M2 MAQUETTE (ANNUEL)'!B197</f>
        <v>0</v>
      </c>
      <c r="B193" s="39">
        <f>'M2 MAQUETTE (ANNUEL)'!C197</f>
        <v>0</v>
      </c>
      <c r="C193" s="38">
        <f>'M2 MAQUETTE (ANNUEL)'!F197</f>
        <v>0</v>
      </c>
      <c r="D193" s="37"/>
      <c r="E193" s="37"/>
      <c r="F193" s="37"/>
      <c r="G193" s="36"/>
      <c r="H193" s="36"/>
      <c r="I193" s="36"/>
      <c r="J193" s="37"/>
      <c r="K193" s="37"/>
      <c r="L193" s="37"/>
      <c r="M193" s="37"/>
      <c r="N193" s="37"/>
      <c r="O193" s="37"/>
      <c r="P193" s="37"/>
      <c r="Q193" s="37"/>
      <c r="R193" s="37"/>
      <c r="S193" s="11"/>
      <c r="T193" s="1"/>
    </row>
    <row r="194" spans="1:20" ht="30.6" customHeight="1" x14ac:dyDescent="0.25">
      <c r="A194" s="39">
        <f>'M2 MAQUETTE (ANNUEL)'!B198</f>
        <v>0</v>
      </c>
      <c r="B194" s="39">
        <f>'M2 MAQUETTE (ANNUEL)'!C198</f>
        <v>0</v>
      </c>
      <c r="C194" s="38">
        <f>'M2 MAQUETTE (ANNUEL)'!F198</f>
        <v>0</v>
      </c>
      <c r="D194" s="37"/>
      <c r="E194" s="37"/>
      <c r="F194" s="37"/>
      <c r="G194" s="36"/>
      <c r="H194" s="36"/>
      <c r="I194" s="36"/>
      <c r="J194" s="37"/>
      <c r="K194" s="37"/>
      <c r="L194" s="37"/>
      <c r="M194" s="37"/>
      <c r="N194" s="37"/>
      <c r="O194" s="37"/>
      <c r="P194" s="37"/>
      <c r="Q194" s="37"/>
      <c r="R194" s="37"/>
      <c r="S194" s="11"/>
      <c r="T194" s="1"/>
    </row>
    <row r="195" spans="1:20" ht="30.6" customHeight="1" x14ac:dyDescent="0.25">
      <c r="A195" s="39">
        <f>'M2 MAQUETTE (ANNUEL)'!B199</f>
        <v>0</v>
      </c>
      <c r="B195" s="39">
        <f>'M2 MAQUETTE (ANNUEL)'!C199</f>
        <v>0</v>
      </c>
      <c r="C195" s="38">
        <f>'M2 MAQUETTE (ANNUEL)'!F199</f>
        <v>0</v>
      </c>
      <c r="D195" s="37"/>
      <c r="E195" s="37"/>
      <c r="F195" s="37"/>
      <c r="G195" s="36"/>
      <c r="H195" s="36"/>
      <c r="I195" s="36"/>
      <c r="J195" s="37"/>
      <c r="K195" s="37"/>
      <c r="L195" s="37"/>
      <c r="M195" s="37"/>
      <c r="N195" s="37"/>
      <c r="O195" s="37"/>
      <c r="P195" s="37"/>
      <c r="Q195" s="37"/>
      <c r="R195" s="37"/>
      <c r="S195" s="11"/>
      <c r="T195" s="1"/>
    </row>
    <row r="196" spans="1:20" ht="30.6" customHeight="1" x14ac:dyDescent="0.25">
      <c r="A196" s="39">
        <f>'M2 MAQUETTE (ANNUEL)'!B200</f>
        <v>0</v>
      </c>
      <c r="B196" s="39">
        <f>'M2 MAQUETTE (ANNUEL)'!C200</f>
        <v>0</v>
      </c>
      <c r="C196" s="38">
        <f>'M2 MAQUETTE (ANNUEL)'!F200</f>
        <v>0</v>
      </c>
      <c r="D196" s="37"/>
      <c r="E196" s="37"/>
      <c r="F196" s="37"/>
      <c r="G196" s="36"/>
      <c r="H196" s="36"/>
      <c r="I196" s="36"/>
      <c r="J196" s="37"/>
      <c r="K196" s="37"/>
      <c r="L196" s="37"/>
      <c r="M196" s="37"/>
      <c r="N196" s="37"/>
      <c r="O196" s="37"/>
      <c r="P196" s="37"/>
      <c r="Q196" s="37"/>
      <c r="R196" s="37"/>
      <c r="S196" s="11"/>
      <c r="T196" s="1"/>
    </row>
    <row r="197" spans="1:20" ht="30.6" customHeight="1" x14ac:dyDescent="0.25">
      <c r="A197" s="39">
        <f>'M2 MAQUETTE (ANNUEL)'!B201</f>
        <v>0</v>
      </c>
      <c r="B197" s="39">
        <f>'M2 MAQUETTE (ANNUEL)'!C201</f>
        <v>0</v>
      </c>
      <c r="C197" s="38">
        <f>'M2 MAQUETTE (ANNUEL)'!F201</f>
        <v>0</v>
      </c>
      <c r="D197" s="37"/>
      <c r="E197" s="37"/>
      <c r="F197" s="37"/>
      <c r="G197" s="36"/>
      <c r="H197" s="36"/>
      <c r="I197" s="36"/>
      <c r="J197" s="37"/>
      <c r="K197" s="37"/>
      <c r="L197" s="37"/>
      <c r="M197" s="37"/>
      <c r="N197" s="37"/>
      <c r="O197" s="37"/>
      <c r="P197" s="37"/>
      <c r="Q197" s="37"/>
      <c r="R197" s="37"/>
      <c r="S197" s="11"/>
      <c r="T197" s="1"/>
    </row>
    <row r="198" spans="1:20" ht="30.6" customHeight="1" x14ac:dyDescent="0.25">
      <c r="A198" s="39">
        <f>'M2 MAQUETTE (ANNUEL)'!B202</f>
        <v>0</v>
      </c>
      <c r="B198" s="39">
        <f>'M2 MAQUETTE (ANNUEL)'!C202</f>
        <v>0</v>
      </c>
      <c r="C198" s="38">
        <f>'M2 MAQUETTE (ANNUEL)'!F202</f>
        <v>0</v>
      </c>
      <c r="D198" s="37"/>
      <c r="E198" s="37"/>
      <c r="F198" s="37"/>
      <c r="G198" s="36"/>
      <c r="H198" s="36"/>
      <c r="I198" s="36"/>
      <c r="J198" s="37"/>
      <c r="K198" s="37"/>
      <c r="L198" s="37"/>
      <c r="M198" s="37"/>
      <c r="N198" s="37"/>
      <c r="O198" s="37"/>
      <c r="P198" s="37"/>
      <c r="Q198" s="37"/>
      <c r="R198" s="37"/>
      <c r="S198" s="11"/>
      <c r="T198" s="1"/>
    </row>
    <row r="199" spans="1:20" ht="30.6" customHeight="1" x14ac:dyDescent="0.25">
      <c r="A199" s="39">
        <f>'M2 MAQUETTE (ANNUEL)'!B203</f>
        <v>0</v>
      </c>
      <c r="B199" s="39">
        <f>'M2 MAQUETTE (ANNUEL)'!C203</f>
        <v>0</v>
      </c>
      <c r="C199" s="38">
        <f>'M2 MAQUETTE (ANNUEL)'!F203</f>
        <v>0</v>
      </c>
      <c r="D199" s="37"/>
      <c r="E199" s="37"/>
      <c r="F199" s="37"/>
      <c r="G199" s="36"/>
      <c r="H199" s="36"/>
      <c r="I199" s="36"/>
      <c r="J199" s="37"/>
      <c r="K199" s="37"/>
      <c r="L199" s="37"/>
      <c r="M199" s="37"/>
      <c r="N199" s="37"/>
      <c r="O199" s="37"/>
      <c r="P199" s="37"/>
      <c r="Q199" s="37"/>
      <c r="R199" s="37"/>
      <c r="S199" s="11"/>
      <c r="T199" s="1"/>
    </row>
    <row r="200" spans="1:20" ht="30.6" customHeight="1" x14ac:dyDescent="0.25">
      <c r="A200" s="39">
        <f>'M2 MAQUETTE (ANNUEL)'!B204</f>
        <v>0</v>
      </c>
      <c r="B200" s="39">
        <f>'M2 MAQUETTE (ANNUEL)'!C204</f>
        <v>0</v>
      </c>
      <c r="C200" s="38">
        <f>'M2 MAQUETTE (ANNUEL)'!F204</f>
        <v>0</v>
      </c>
      <c r="D200" s="37"/>
      <c r="E200" s="37"/>
      <c r="F200" s="37"/>
      <c r="G200" s="36"/>
      <c r="H200" s="36"/>
      <c r="I200" s="36"/>
      <c r="J200" s="37"/>
      <c r="K200" s="37"/>
      <c r="L200" s="37"/>
      <c r="M200" s="37"/>
      <c r="N200" s="37"/>
      <c r="O200" s="37"/>
      <c r="P200" s="37"/>
      <c r="Q200" s="37"/>
      <c r="R200" s="37"/>
      <c r="S200" s="11"/>
      <c r="T200" s="1"/>
    </row>
    <row r="201" spans="1:20" ht="30.6" customHeight="1" x14ac:dyDescent="0.25">
      <c r="A201" s="39">
        <f>'M2 MAQUETTE (ANNUEL)'!B205</f>
        <v>0</v>
      </c>
      <c r="B201" s="39">
        <f>'M2 MAQUETTE (ANNUEL)'!C205</f>
        <v>0</v>
      </c>
      <c r="C201" s="38">
        <f>'M2 MAQUETTE (ANNUEL)'!F205</f>
        <v>0</v>
      </c>
      <c r="D201" s="37"/>
      <c r="E201" s="37"/>
      <c r="F201" s="37"/>
      <c r="G201" s="36"/>
      <c r="H201" s="36"/>
      <c r="I201" s="36"/>
      <c r="J201" s="37"/>
      <c r="K201" s="37"/>
      <c r="L201" s="37"/>
      <c r="M201" s="37"/>
      <c r="N201" s="37"/>
      <c r="O201" s="37"/>
      <c r="P201" s="37"/>
      <c r="Q201" s="37"/>
      <c r="R201" s="37"/>
      <c r="S201" s="11"/>
      <c r="T201" s="1"/>
    </row>
    <row r="202" spans="1:20" ht="30.6" customHeight="1" x14ac:dyDescent="0.25">
      <c r="A202" s="39">
        <f>'M2 MAQUETTE (ANNUEL)'!B206</f>
        <v>0</v>
      </c>
      <c r="B202" s="39">
        <f>'M2 MAQUETTE (ANNUEL)'!C206</f>
        <v>0</v>
      </c>
      <c r="C202" s="38">
        <f>'M2 MAQUETTE (ANNUEL)'!F206</f>
        <v>0</v>
      </c>
      <c r="D202" s="37"/>
      <c r="E202" s="37"/>
      <c r="F202" s="37"/>
      <c r="G202" s="36"/>
      <c r="H202" s="36"/>
      <c r="I202" s="36"/>
      <c r="J202" s="37"/>
      <c r="K202" s="37"/>
      <c r="L202" s="37"/>
      <c r="M202" s="37"/>
      <c r="N202" s="37"/>
      <c r="O202" s="37"/>
      <c r="P202" s="37"/>
      <c r="Q202" s="37"/>
      <c r="R202" s="37"/>
      <c r="S202" s="11"/>
      <c r="T202" s="1"/>
    </row>
    <row r="203" spans="1:20" ht="30.6" customHeight="1" x14ac:dyDescent="0.25">
      <c r="A203" s="39">
        <f>'M2 MAQUETTE (ANNUEL)'!B207</f>
        <v>0</v>
      </c>
      <c r="B203" s="39">
        <f>'M2 MAQUETTE (ANNUEL)'!C207</f>
        <v>0</v>
      </c>
      <c r="C203" s="38">
        <f>'M2 MAQUETTE (ANNUEL)'!F207</f>
        <v>0</v>
      </c>
      <c r="D203" s="37"/>
      <c r="E203" s="37"/>
      <c r="F203" s="37"/>
      <c r="G203" s="36"/>
      <c r="H203" s="36"/>
      <c r="I203" s="36"/>
      <c r="J203" s="37"/>
      <c r="K203" s="37"/>
      <c r="L203" s="37"/>
      <c r="M203" s="37"/>
      <c r="N203" s="37"/>
      <c r="O203" s="37"/>
      <c r="P203" s="37"/>
      <c r="Q203" s="37"/>
      <c r="R203" s="37"/>
      <c r="S203" s="11"/>
      <c r="T203" s="1"/>
    </row>
    <row r="204" spans="1:20" ht="30.6" customHeight="1" x14ac:dyDescent="0.25">
      <c r="A204" s="39">
        <f>'M2 MAQUETTE (ANNUEL)'!B208</f>
        <v>0</v>
      </c>
      <c r="B204" s="39">
        <f>'M2 MAQUETTE (ANNUEL)'!C208</f>
        <v>0</v>
      </c>
      <c r="C204" s="38">
        <f>'M2 MAQUETTE (ANNUEL)'!F208</f>
        <v>0</v>
      </c>
      <c r="D204" s="37"/>
      <c r="E204" s="37"/>
      <c r="F204" s="37"/>
      <c r="G204" s="36"/>
      <c r="H204" s="36"/>
      <c r="I204" s="36"/>
      <c r="J204" s="37"/>
      <c r="K204" s="37"/>
      <c r="L204" s="37"/>
      <c r="M204" s="37"/>
      <c r="N204" s="37"/>
      <c r="O204" s="37"/>
      <c r="P204" s="37"/>
      <c r="Q204" s="37"/>
      <c r="R204" s="37"/>
      <c r="S204" s="11"/>
      <c r="T204" s="1"/>
    </row>
    <row r="205" spans="1:20" ht="30.6" customHeight="1" x14ac:dyDescent="0.25">
      <c r="A205" s="39">
        <f>'M2 MAQUETTE (ANNUEL)'!B209</f>
        <v>0</v>
      </c>
      <c r="B205" s="39">
        <f>'M2 MAQUETTE (ANNUEL)'!C209</f>
        <v>0</v>
      </c>
      <c r="C205" s="38">
        <f>'M2 MAQUETTE (ANNUEL)'!F209</f>
        <v>0</v>
      </c>
      <c r="D205" s="37"/>
      <c r="E205" s="37"/>
      <c r="F205" s="37"/>
      <c r="G205" s="36"/>
      <c r="H205" s="36"/>
      <c r="I205" s="36"/>
      <c r="J205" s="37"/>
      <c r="K205" s="37"/>
      <c r="L205" s="37"/>
      <c r="M205" s="37"/>
      <c r="N205" s="37"/>
      <c r="O205" s="37"/>
      <c r="P205" s="37"/>
      <c r="Q205" s="37"/>
      <c r="R205" s="37"/>
      <c r="S205" s="11"/>
      <c r="T205" s="1"/>
    </row>
    <row r="206" spans="1:20" ht="30.6" customHeight="1" x14ac:dyDescent="0.25">
      <c r="A206" s="39">
        <f>'M2 MAQUETTE (ANNUEL)'!B210</f>
        <v>0</v>
      </c>
      <c r="B206" s="39">
        <f>'M2 MAQUETTE (ANNUEL)'!C210</f>
        <v>0</v>
      </c>
      <c r="C206" s="38">
        <f>'M2 MAQUETTE (ANNUEL)'!F210</f>
        <v>0</v>
      </c>
      <c r="D206" s="37"/>
      <c r="E206" s="37"/>
      <c r="F206" s="37"/>
      <c r="G206" s="36"/>
      <c r="H206" s="36"/>
      <c r="I206" s="36"/>
      <c r="J206" s="37"/>
      <c r="K206" s="37"/>
      <c r="L206" s="37"/>
      <c r="M206" s="37"/>
      <c r="N206" s="37"/>
      <c r="O206" s="37"/>
      <c r="P206" s="37"/>
      <c r="Q206" s="37"/>
      <c r="R206" s="37"/>
      <c r="S206" s="11"/>
      <c r="T206" s="1"/>
    </row>
    <row r="207" spans="1:20" ht="30.6" customHeight="1" x14ac:dyDescent="0.25">
      <c r="A207" s="39">
        <f>'M2 MAQUETTE (ANNUEL)'!B211</f>
        <v>0</v>
      </c>
      <c r="B207" s="39">
        <f>'M2 MAQUETTE (ANNUEL)'!C211</f>
        <v>0</v>
      </c>
      <c r="C207" s="38">
        <f>'M2 MAQUETTE (ANNUEL)'!F211</f>
        <v>0</v>
      </c>
      <c r="D207" s="37"/>
      <c r="E207" s="37"/>
      <c r="F207" s="37"/>
      <c r="G207" s="36"/>
      <c r="H207" s="36"/>
      <c r="I207" s="36"/>
      <c r="J207" s="37"/>
      <c r="K207" s="37"/>
      <c r="L207" s="37"/>
      <c r="M207" s="37"/>
      <c r="N207" s="37"/>
      <c r="O207" s="37"/>
      <c r="P207" s="37"/>
      <c r="Q207" s="37"/>
      <c r="R207" s="37"/>
      <c r="S207" s="11"/>
      <c r="T207" s="1"/>
    </row>
    <row r="208" spans="1:20" ht="30.6" customHeight="1" x14ac:dyDescent="0.25">
      <c r="A208" s="39">
        <f>'M2 MAQUETTE (ANNUEL)'!B212</f>
        <v>0</v>
      </c>
      <c r="B208" s="39">
        <f>'M2 MAQUETTE (ANNUEL)'!C212</f>
        <v>0</v>
      </c>
      <c r="C208" s="38">
        <f>'M2 MAQUETTE (ANNUEL)'!F212</f>
        <v>0</v>
      </c>
      <c r="D208" s="37"/>
      <c r="E208" s="37"/>
      <c r="F208" s="37"/>
      <c r="G208" s="36"/>
      <c r="H208" s="36"/>
      <c r="I208" s="36"/>
      <c r="J208" s="37"/>
      <c r="K208" s="37"/>
      <c r="L208" s="37"/>
      <c r="M208" s="37"/>
      <c r="N208" s="37"/>
      <c r="O208" s="37"/>
      <c r="P208" s="37"/>
      <c r="Q208" s="37"/>
      <c r="R208" s="37"/>
      <c r="S208" s="11"/>
      <c r="T208" s="1"/>
    </row>
    <row r="209" spans="1:20" ht="30.6" customHeight="1" x14ac:dyDescent="0.25">
      <c r="A209" s="39">
        <f>'M2 MAQUETTE (ANNUEL)'!B213</f>
        <v>0</v>
      </c>
      <c r="B209" s="39">
        <f>'M2 MAQUETTE (ANNUEL)'!C213</f>
        <v>0</v>
      </c>
      <c r="C209" s="38">
        <f>'M2 MAQUETTE (ANNUEL)'!F213</f>
        <v>0</v>
      </c>
      <c r="D209" s="37"/>
      <c r="E209" s="37"/>
      <c r="F209" s="37"/>
      <c r="G209" s="36"/>
      <c r="H209" s="36"/>
      <c r="I209" s="36"/>
      <c r="J209" s="37"/>
      <c r="K209" s="37"/>
      <c r="L209" s="37"/>
      <c r="M209" s="37"/>
      <c r="N209" s="37"/>
      <c r="O209" s="37"/>
      <c r="P209" s="37"/>
      <c r="Q209" s="37"/>
      <c r="R209" s="37"/>
      <c r="S209" s="11"/>
      <c r="T209" s="1"/>
    </row>
    <row r="210" spans="1:20" ht="30.6" customHeight="1" x14ac:dyDescent="0.25">
      <c r="A210" s="39">
        <f>'M2 MAQUETTE (ANNUEL)'!B214</f>
        <v>0</v>
      </c>
      <c r="B210" s="39">
        <f>'M2 MAQUETTE (ANNUEL)'!C214</f>
        <v>0</v>
      </c>
      <c r="C210" s="38">
        <f>'M2 MAQUETTE (ANNUEL)'!F214</f>
        <v>0</v>
      </c>
      <c r="D210" s="37"/>
      <c r="E210" s="37"/>
      <c r="F210" s="37"/>
      <c r="G210" s="36"/>
      <c r="H210" s="36"/>
      <c r="I210" s="36"/>
      <c r="J210" s="37"/>
      <c r="K210" s="37"/>
      <c r="L210" s="37"/>
      <c r="M210" s="37"/>
      <c r="N210" s="37"/>
      <c r="O210" s="37"/>
      <c r="P210" s="37"/>
      <c r="Q210" s="37"/>
      <c r="R210" s="37"/>
      <c r="S210" s="11"/>
      <c r="T210" s="1"/>
    </row>
    <row r="211" spans="1:20" ht="30.6" customHeight="1" x14ac:dyDescent="0.25">
      <c r="A211" s="39">
        <f>'M2 MAQUETTE (ANNUEL)'!B215</f>
        <v>0</v>
      </c>
      <c r="B211" s="39">
        <f>'M2 MAQUETTE (ANNUEL)'!C215</f>
        <v>0</v>
      </c>
      <c r="C211" s="38">
        <f>'M2 MAQUETTE (ANNUEL)'!F215</f>
        <v>0</v>
      </c>
      <c r="D211" s="37"/>
      <c r="E211" s="37"/>
      <c r="F211" s="37"/>
      <c r="G211" s="36"/>
      <c r="H211" s="36"/>
      <c r="I211" s="36"/>
      <c r="J211" s="37"/>
      <c r="K211" s="37"/>
      <c r="L211" s="37"/>
      <c r="M211" s="37"/>
      <c r="N211" s="37"/>
      <c r="O211" s="37"/>
      <c r="P211" s="37"/>
      <c r="Q211" s="37"/>
      <c r="R211" s="37"/>
      <c r="S211" s="11"/>
      <c r="T211" s="1"/>
    </row>
    <row r="212" spans="1:20" ht="30.6" customHeight="1" x14ac:dyDescent="0.25">
      <c r="A212" s="39">
        <f>'M2 MAQUETTE (ANNUEL)'!B216</f>
        <v>0</v>
      </c>
      <c r="B212" s="39">
        <f>'M2 MAQUETTE (ANNUEL)'!C216</f>
        <v>0</v>
      </c>
      <c r="C212" s="38">
        <f>'M2 MAQUETTE (ANNUEL)'!F216</f>
        <v>0</v>
      </c>
      <c r="D212" s="37"/>
      <c r="E212" s="37"/>
      <c r="F212" s="37"/>
      <c r="G212" s="36"/>
      <c r="H212" s="36"/>
      <c r="I212" s="36"/>
      <c r="J212" s="37"/>
      <c r="K212" s="37"/>
      <c r="L212" s="37"/>
      <c r="M212" s="37"/>
      <c r="N212" s="37"/>
      <c r="O212" s="37"/>
      <c r="P212" s="37"/>
      <c r="Q212" s="37"/>
      <c r="R212" s="37"/>
      <c r="S212" s="11"/>
      <c r="T212" s="1"/>
    </row>
    <row r="213" spans="1:20" ht="30.6" customHeight="1" x14ac:dyDescent="0.25">
      <c r="A213" s="39">
        <f>'M2 MAQUETTE (ANNUEL)'!B217</f>
        <v>0</v>
      </c>
      <c r="B213" s="39">
        <f>'M2 MAQUETTE (ANNUEL)'!C217</f>
        <v>0</v>
      </c>
      <c r="C213" s="38">
        <f>'M2 MAQUETTE (ANNUEL)'!F217</f>
        <v>0</v>
      </c>
      <c r="D213" s="37"/>
      <c r="E213" s="37"/>
      <c r="F213" s="37"/>
      <c r="G213" s="36"/>
      <c r="H213" s="36"/>
      <c r="I213" s="36"/>
      <c r="J213" s="37"/>
      <c r="K213" s="37"/>
      <c r="L213" s="37"/>
      <c r="M213" s="37"/>
      <c r="N213" s="37"/>
      <c r="O213" s="37"/>
      <c r="P213" s="37"/>
      <c r="Q213" s="37"/>
      <c r="R213" s="37"/>
      <c r="S213" s="11"/>
      <c r="T213" s="1"/>
    </row>
    <row r="214" spans="1:20" ht="30.6" customHeight="1" x14ac:dyDescent="0.25">
      <c r="A214" s="39">
        <f>'M2 MAQUETTE (ANNUEL)'!B218</f>
        <v>0</v>
      </c>
      <c r="B214" s="39">
        <f>'M2 MAQUETTE (ANNUEL)'!C218</f>
        <v>0</v>
      </c>
      <c r="C214" s="38">
        <f>'M2 MAQUETTE (ANNUEL)'!F218</f>
        <v>0</v>
      </c>
      <c r="D214" s="37"/>
      <c r="E214" s="37"/>
      <c r="F214" s="37"/>
      <c r="G214" s="36"/>
      <c r="H214" s="36"/>
      <c r="I214" s="36"/>
      <c r="J214" s="37"/>
      <c r="K214" s="37"/>
      <c r="L214" s="37"/>
      <c r="M214" s="37"/>
      <c r="N214" s="37"/>
      <c r="O214" s="37"/>
      <c r="P214" s="37"/>
      <c r="Q214" s="37"/>
      <c r="R214" s="37"/>
      <c r="S214" s="11"/>
      <c r="T214" s="1"/>
    </row>
    <row r="215" spans="1:20" ht="30.6" customHeight="1" x14ac:dyDescent="0.25">
      <c r="A215" s="39">
        <f>'M2 MAQUETTE (ANNUEL)'!B219</f>
        <v>0</v>
      </c>
      <c r="B215" s="39">
        <f>'M2 MAQUETTE (ANNUEL)'!C219</f>
        <v>0</v>
      </c>
      <c r="C215" s="38">
        <f>'M2 MAQUETTE (ANNUEL)'!F219</f>
        <v>0</v>
      </c>
      <c r="D215" s="37"/>
      <c r="E215" s="37"/>
      <c r="F215" s="37"/>
      <c r="G215" s="36"/>
      <c r="H215" s="36"/>
      <c r="I215" s="36"/>
      <c r="J215" s="37"/>
      <c r="K215" s="37"/>
      <c r="L215" s="37"/>
      <c r="M215" s="37"/>
      <c r="N215" s="37"/>
      <c r="O215" s="37"/>
      <c r="P215" s="37"/>
      <c r="Q215" s="37"/>
      <c r="R215" s="37"/>
      <c r="S215" s="11"/>
      <c r="T215" s="1"/>
    </row>
    <row r="216" spans="1:20" ht="30.6" customHeight="1" x14ac:dyDescent="0.25">
      <c r="A216" s="39">
        <f>'M2 MAQUETTE (ANNUEL)'!B220</f>
        <v>0</v>
      </c>
      <c r="B216" s="39">
        <f>'M2 MAQUETTE (ANNUEL)'!C220</f>
        <v>0</v>
      </c>
      <c r="C216" s="38">
        <f>'M2 MAQUETTE (ANNUEL)'!F220</f>
        <v>0</v>
      </c>
      <c r="D216" s="37"/>
      <c r="E216" s="37"/>
      <c r="F216" s="37"/>
      <c r="G216" s="36"/>
      <c r="H216" s="36"/>
      <c r="I216" s="36"/>
      <c r="J216" s="37"/>
      <c r="K216" s="37"/>
      <c r="L216" s="37"/>
      <c r="M216" s="37"/>
      <c r="N216" s="37"/>
      <c r="O216" s="37"/>
      <c r="P216" s="37"/>
      <c r="Q216" s="37"/>
      <c r="R216" s="37"/>
      <c r="S216" s="11"/>
      <c r="T216" s="1"/>
    </row>
    <row r="217" spans="1:20" ht="30.6" customHeight="1" x14ac:dyDescent="0.25">
      <c r="A217" s="39">
        <f>'M2 MAQUETTE (ANNUEL)'!B221</f>
        <v>0</v>
      </c>
      <c r="B217" s="39">
        <f>'M2 MAQUETTE (ANNUEL)'!C221</f>
        <v>0</v>
      </c>
      <c r="C217" s="38">
        <f>'M2 MAQUETTE (ANNUEL)'!F221</f>
        <v>0</v>
      </c>
      <c r="D217" s="37"/>
      <c r="E217" s="37"/>
      <c r="F217" s="37"/>
      <c r="G217" s="36"/>
      <c r="H217" s="36"/>
      <c r="I217" s="36"/>
      <c r="J217" s="37"/>
      <c r="K217" s="37"/>
      <c r="L217" s="37"/>
      <c r="M217" s="37"/>
      <c r="N217" s="37"/>
      <c r="O217" s="37"/>
      <c r="P217" s="37"/>
      <c r="Q217" s="37"/>
      <c r="R217" s="37"/>
      <c r="S217" s="11"/>
      <c r="T217" s="1"/>
    </row>
    <row r="218" spans="1:20" ht="30.6" customHeight="1" x14ac:dyDescent="0.25">
      <c r="A218" s="39">
        <f>'M2 MAQUETTE (ANNUEL)'!B222</f>
        <v>0</v>
      </c>
      <c r="B218" s="39">
        <f>'M2 MAQUETTE (ANNUEL)'!C222</f>
        <v>0</v>
      </c>
      <c r="C218" s="38">
        <f>'M2 MAQUETTE (ANNUEL)'!F222</f>
        <v>0</v>
      </c>
      <c r="D218" s="37"/>
      <c r="E218" s="37"/>
      <c r="F218" s="37"/>
      <c r="G218" s="36"/>
      <c r="H218" s="36"/>
      <c r="I218" s="36"/>
      <c r="J218" s="37"/>
      <c r="K218" s="37"/>
      <c r="L218" s="37"/>
      <c r="M218" s="37"/>
      <c r="N218" s="37"/>
      <c r="O218" s="37"/>
      <c r="P218" s="37"/>
      <c r="Q218" s="37"/>
      <c r="R218" s="37"/>
      <c r="S218" s="11"/>
      <c r="T218" s="1"/>
    </row>
    <row r="219" spans="1:20" ht="30.6" customHeight="1" x14ac:dyDescent="0.25">
      <c r="A219" s="39">
        <f>'M2 MAQUETTE (ANNUEL)'!B223</f>
        <v>0</v>
      </c>
      <c r="B219" s="39">
        <f>'M2 MAQUETTE (ANNUEL)'!C223</f>
        <v>0</v>
      </c>
      <c r="C219" s="38">
        <f>'M2 MAQUETTE (ANNUEL)'!F223</f>
        <v>0</v>
      </c>
      <c r="D219" s="37"/>
      <c r="E219" s="37"/>
      <c r="F219" s="37"/>
      <c r="G219" s="36"/>
      <c r="H219" s="36"/>
      <c r="I219" s="36"/>
      <c r="J219" s="37"/>
      <c r="K219" s="37"/>
      <c r="L219" s="37"/>
      <c r="M219" s="37"/>
      <c r="N219" s="37"/>
      <c r="O219" s="37"/>
      <c r="P219" s="37"/>
      <c r="Q219" s="37"/>
      <c r="R219" s="37"/>
      <c r="S219" s="11"/>
      <c r="T219" s="1"/>
    </row>
    <row r="220" spans="1:20" ht="30.6" customHeight="1" x14ac:dyDescent="0.25">
      <c r="A220" s="39">
        <f>'M2 MAQUETTE (ANNUEL)'!B224</f>
        <v>0</v>
      </c>
      <c r="B220" s="39">
        <f>'M2 MAQUETTE (ANNUEL)'!C224</f>
        <v>0</v>
      </c>
      <c r="C220" s="38">
        <f>'M2 MAQUETTE (ANNUEL)'!F224</f>
        <v>0</v>
      </c>
      <c r="D220" s="37"/>
      <c r="E220" s="37"/>
      <c r="F220" s="37"/>
      <c r="G220" s="36"/>
      <c r="H220" s="36"/>
      <c r="I220" s="36"/>
      <c r="J220" s="37"/>
      <c r="K220" s="37"/>
      <c r="L220" s="37"/>
      <c r="M220" s="37"/>
      <c r="N220" s="37"/>
      <c r="O220" s="37"/>
      <c r="P220" s="37"/>
      <c r="Q220" s="37"/>
      <c r="R220" s="37"/>
      <c r="S220" s="11"/>
      <c r="T220" s="1"/>
    </row>
    <row r="221" spans="1:20" ht="30.6" customHeight="1" x14ac:dyDescent="0.25">
      <c r="A221" s="39">
        <f>'M2 MAQUETTE (ANNUEL)'!B225</f>
        <v>0</v>
      </c>
      <c r="B221" s="39">
        <f>'M2 MAQUETTE (ANNUEL)'!C225</f>
        <v>0</v>
      </c>
      <c r="C221" s="38">
        <f>'M2 MAQUETTE (ANNUEL)'!F225</f>
        <v>0</v>
      </c>
      <c r="D221" s="37"/>
      <c r="E221" s="37"/>
      <c r="F221" s="37"/>
      <c r="G221" s="36"/>
      <c r="H221" s="36"/>
      <c r="I221" s="36"/>
      <c r="J221" s="37"/>
      <c r="K221" s="37"/>
      <c r="L221" s="37"/>
      <c r="M221" s="37"/>
      <c r="N221" s="37"/>
      <c r="O221" s="37"/>
      <c r="P221" s="37"/>
      <c r="Q221" s="37"/>
      <c r="R221" s="37"/>
      <c r="S221" s="11"/>
      <c r="T221" s="1"/>
    </row>
    <row r="222" spans="1:20" ht="30.6" customHeight="1" x14ac:dyDescent="0.25">
      <c r="A222" s="39">
        <f>'M2 MAQUETTE (ANNUEL)'!B226</f>
        <v>0</v>
      </c>
      <c r="B222" s="39">
        <f>'M2 MAQUETTE (ANNUEL)'!C226</f>
        <v>0</v>
      </c>
      <c r="C222" s="38">
        <f>'M2 MAQUETTE (ANNUEL)'!F226</f>
        <v>0</v>
      </c>
      <c r="D222" s="37"/>
      <c r="E222" s="37"/>
      <c r="F222" s="37"/>
      <c r="G222" s="36"/>
      <c r="H222" s="36"/>
      <c r="I222" s="36"/>
      <c r="J222" s="37"/>
      <c r="K222" s="37"/>
      <c r="L222" s="37"/>
      <c r="M222" s="37"/>
      <c r="N222" s="37"/>
      <c r="O222" s="37"/>
      <c r="P222" s="37"/>
      <c r="Q222" s="37"/>
      <c r="R222" s="37"/>
      <c r="S222" s="11"/>
      <c r="T222" s="1"/>
    </row>
    <row r="223" spans="1:20" ht="30.6" customHeight="1" x14ac:dyDescent="0.25">
      <c r="A223" s="39">
        <f>'M2 MAQUETTE (ANNUEL)'!B227</f>
        <v>0</v>
      </c>
      <c r="B223" s="39">
        <f>'M2 MAQUETTE (ANNUEL)'!C227</f>
        <v>0</v>
      </c>
      <c r="C223" s="38">
        <f>'M2 MAQUETTE (ANNUEL)'!F227</f>
        <v>0</v>
      </c>
      <c r="D223" s="37"/>
      <c r="E223" s="37"/>
      <c r="F223" s="37"/>
      <c r="G223" s="36"/>
      <c r="H223" s="36"/>
      <c r="I223" s="36"/>
      <c r="J223" s="37"/>
      <c r="K223" s="37"/>
      <c r="L223" s="37"/>
      <c r="M223" s="37"/>
      <c r="N223" s="37"/>
      <c r="O223" s="37"/>
      <c r="P223" s="37"/>
      <c r="Q223" s="37"/>
      <c r="R223" s="37"/>
      <c r="S223" s="11"/>
      <c r="T223" s="1"/>
    </row>
    <row r="224" spans="1:20" ht="30.6" customHeight="1" x14ac:dyDescent="0.25">
      <c r="A224" s="39">
        <f>'M2 MAQUETTE (ANNUEL)'!B228</f>
        <v>0</v>
      </c>
      <c r="B224" s="39">
        <f>'M2 MAQUETTE (ANNUEL)'!C228</f>
        <v>0</v>
      </c>
      <c r="C224" s="38">
        <f>'M2 MAQUETTE (ANNUEL)'!F228</f>
        <v>0</v>
      </c>
      <c r="D224" s="37"/>
      <c r="E224" s="37"/>
      <c r="F224" s="37"/>
      <c r="G224" s="36"/>
      <c r="H224" s="36"/>
      <c r="I224" s="36"/>
      <c r="J224" s="37"/>
      <c r="K224" s="37"/>
      <c r="L224" s="37"/>
      <c r="M224" s="37"/>
      <c r="N224" s="37"/>
      <c r="O224" s="37"/>
      <c r="P224" s="37"/>
      <c r="Q224" s="37"/>
      <c r="R224" s="37"/>
      <c r="S224" s="11"/>
      <c r="T224" s="1"/>
    </row>
    <row r="225" spans="1:20" ht="30.6" customHeight="1" x14ac:dyDescent="0.25">
      <c r="A225" s="39">
        <f>'M2 MAQUETTE (ANNUEL)'!B229</f>
        <v>0</v>
      </c>
      <c r="B225" s="39">
        <f>'M2 MAQUETTE (ANNUEL)'!C229</f>
        <v>0</v>
      </c>
      <c r="C225" s="38">
        <f>'M2 MAQUETTE (ANNUEL)'!F229</f>
        <v>0</v>
      </c>
      <c r="D225" s="37"/>
      <c r="E225" s="37"/>
      <c r="F225" s="37"/>
      <c r="G225" s="36"/>
      <c r="H225" s="36"/>
      <c r="I225" s="36"/>
      <c r="J225" s="37"/>
      <c r="K225" s="37"/>
      <c r="L225" s="37"/>
      <c r="M225" s="37"/>
      <c r="N225" s="37"/>
      <c r="O225" s="37"/>
      <c r="P225" s="37"/>
      <c r="Q225" s="37"/>
      <c r="R225" s="37"/>
      <c r="S225" s="11"/>
      <c r="T225" s="1"/>
    </row>
    <row r="226" spans="1:20" ht="30.6" customHeight="1" x14ac:dyDescent="0.25">
      <c r="A226" s="39">
        <f>'M2 MAQUETTE (ANNUEL)'!B230</f>
        <v>0</v>
      </c>
      <c r="B226" s="39">
        <f>'M2 MAQUETTE (ANNUEL)'!C230</f>
        <v>0</v>
      </c>
      <c r="C226" s="38">
        <f>'M2 MAQUETTE (ANNUEL)'!F230</f>
        <v>0</v>
      </c>
      <c r="D226" s="37"/>
      <c r="E226" s="37"/>
      <c r="F226" s="37"/>
      <c r="G226" s="36"/>
      <c r="H226" s="36"/>
      <c r="I226" s="36"/>
      <c r="J226" s="37"/>
      <c r="K226" s="37"/>
      <c r="L226" s="37"/>
      <c r="M226" s="37"/>
      <c r="N226" s="37"/>
      <c r="O226" s="37"/>
      <c r="P226" s="37"/>
      <c r="Q226" s="37"/>
      <c r="R226" s="37"/>
      <c r="S226" s="11"/>
      <c r="T226" s="1"/>
    </row>
    <row r="227" spans="1:20" ht="30.6" customHeight="1" x14ac:dyDescent="0.25">
      <c r="A227" s="39">
        <f>'M2 MAQUETTE (ANNUEL)'!B231</f>
        <v>0</v>
      </c>
      <c r="B227" s="39">
        <f>'M2 MAQUETTE (ANNUEL)'!C231</f>
        <v>0</v>
      </c>
      <c r="C227" s="38">
        <f>'M2 MAQUETTE (ANNUEL)'!F231</f>
        <v>0</v>
      </c>
      <c r="D227" s="37"/>
      <c r="E227" s="37"/>
      <c r="F227" s="37"/>
      <c r="G227" s="36"/>
      <c r="H227" s="36"/>
      <c r="I227" s="36"/>
      <c r="J227" s="37"/>
      <c r="K227" s="37"/>
      <c r="L227" s="37"/>
      <c r="M227" s="37"/>
      <c r="N227" s="37"/>
      <c r="O227" s="37"/>
      <c r="P227" s="37"/>
      <c r="Q227" s="37"/>
      <c r="R227" s="37"/>
      <c r="S227" s="11"/>
      <c r="T227" s="1"/>
    </row>
    <row r="228" spans="1:20" ht="30.6" customHeight="1" x14ac:dyDescent="0.25">
      <c r="A228" s="39">
        <f>'M2 MAQUETTE (ANNUEL)'!B232</f>
        <v>0</v>
      </c>
      <c r="B228" s="39">
        <f>'M2 MAQUETTE (ANNUEL)'!C232</f>
        <v>0</v>
      </c>
      <c r="C228" s="38">
        <f>'M2 MAQUETTE (ANNUEL)'!F232</f>
        <v>0</v>
      </c>
      <c r="D228" s="37"/>
      <c r="E228" s="37"/>
      <c r="F228" s="37"/>
      <c r="G228" s="36"/>
      <c r="H228" s="36"/>
      <c r="I228" s="36"/>
      <c r="J228" s="37"/>
      <c r="K228" s="37"/>
      <c r="L228" s="37"/>
      <c r="M228" s="37"/>
      <c r="N228" s="37"/>
      <c r="O228" s="37"/>
      <c r="P228" s="37"/>
      <c r="Q228" s="37"/>
      <c r="R228" s="37"/>
      <c r="S228" s="11"/>
      <c r="T228" s="1"/>
    </row>
    <row r="229" spans="1:20" ht="30.6" customHeight="1" x14ac:dyDescent="0.25">
      <c r="A229" s="39">
        <f>'M2 MAQUETTE (ANNUEL)'!B233</f>
        <v>0</v>
      </c>
      <c r="B229" s="39">
        <f>'M2 MAQUETTE (ANNUEL)'!C233</f>
        <v>0</v>
      </c>
      <c r="C229" s="38">
        <f>'M2 MAQUETTE (ANNUEL)'!F233</f>
        <v>0</v>
      </c>
      <c r="D229" s="37"/>
      <c r="E229" s="37"/>
      <c r="F229" s="37"/>
      <c r="G229" s="36"/>
      <c r="H229" s="36"/>
      <c r="I229" s="36"/>
      <c r="J229" s="37"/>
      <c r="K229" s="37"/>
      <c r="L229" s="37"/>
      <c r="M229" s="37"/>
      <c r="N229" s="37"/>
      <c r="O229" s="37"/>
      <c r="P229" s="37"/>
      <c r="Q229" s="37"/>
      <c r="R229" s="37"/>
      <c r="S229" s="11"/>
      <c r="T229" s="1"/>
    </row>
    <row r="230" spans="1:20" ht="30.6" customHeight="1" x14ac:dyDescent="0.25">
      <c r="A230" s="39">
        <f>'M2 MAQUETTE (ANNUEL)'!B234</f>
        <v>0</v>
      </c>
      <c r="B230" s="39">
        <f>'M2 MAQUETTE (ANNUEL)'!C234</f>
        <v>0</v>
      </c>
      <c r="C230" s="38">
        <f>'M2 MAQUETTE (ANNUEL)'!F234</f>
        <v>0</v>
      </c>
      <c r="D230" s="37"/>
      <c r="E230" s="37"/>
      <c r="F230" s="37"/>
      <c r="G230" s="36"/>
      <c r="H230" s="36"/>
      <c r="I230" s="36"/>
      <c r="J230" s="37"/>
      <c r="K230" s="37"/>
      <c r="L230" s="37"/>
      <c r="M230" s="37"/>
      <c r="N230" s="37"/>
      <c r="O230" s="37"/>
      <c r="P230" s="37"/>
      <c r="Q230" s="37"/>
      <c r="R230" s="37"/>
      <c r="S230" s="11"/>
      <c r="T230" s="1"/>
    </row>
    <row r="231" spans="1:20" ht="30.6" customHeight="1" x14ac:dyDescent="0.25">
      <c r="A231" s="39">
        <f>'M2 MAQUETTE (ANNUEL)'!B235</f>
        <v>0</v>
      </c>
      <c r="B231" s="39">
        <f>'M2 MAQUETTE (ANNUEL)'!C235</f>
        <v>0</v>
      </c>
      <c r="C231" s="38">
        <f>'M2 MAQUETTE (ANNUEL)'!F235</f>
        <v>0</v>
      </c>
      <c r="D231" s="37"/>
      <c r="E231" s="37"/>
      <c r="F231" s="37"/>
      <c r="G231" s="36"/>
      <c r="H231" s="36"/>
      <c r="I231" s="36"/>
      <c r="J231" s="37"/>
      <c r="K231" s="37"/>
      <c r="L231" s="37"/>
      <c r="M231" s="37"/>
      <c r="N231" s="37"/>
      <c r="O231" s="37"/>
      <c r="P231" s="37"/>
      <c r="Q231" s="37"/>
      <c r="R231" s="37"/>
      <c r="S231" s="11"/>
      <c r="T231" s="1"/>
    </row>
    <row r="232" spans="1:20" ht="30.6" customHeight="1" x14ac:dyDescent="0.25">
      <c r="A232" s="39">
        <f>'M2 MAQUETTE (ANNUEL)'!B236</f>
        <v>0</v>
      </c>
      <c r="B232" s="39">
        <f>'M2 MAQUETTE (ANNUEL)'!C236</f>
        <v>0</v>
      </c>
      <c r="C232" s="38">
        <f>'M2 MAQUETTE (ANNUEL)'!F236</f>
        <v>0</v>
      </c>
      <c r="D232" s="37"/>
      <c r="E232" s="37"/>
      <c r="F232" s="37"/>
      <c r="G232" s="36"/>
      <c r="H232" s="36"/>
      <c r="I232" s="36"/>
      <c r="J232" s="37"/>
      <c r="K232" s="37"/>
      <c r="L232" s="37"/>
      <c r="M232" s="37"/>
      <c r="N232" s="37"/>
      <c r="O232" s="37"/>
      <c r="P232" s="37"/>
      <c r="Q232" s="37"/>
      <c r="R232" s="37"/>
      <c r="S232" s="11"/>
      <c r="T232" s="1"/>
    </row>
    <row r="233" spans="1:20" ht="30.6" customHeight="1" x14ac:dyDescent="0.25">
      <c r="A233" s="39">
        <f>'M2 MAQUETTE (ANNUEL)'!B237</f>
        <v>0</v>
      </c>
      <c r="B233" s="39">
        <f>'M2 MAQUETTE (ANNUEL)'!C237</f>
        <v>0</v>
      </c>
      <c r="C233" s="38">
        <f>'M2 MAQUETTE (ANNUEL)'!F237</f>
        <v>0</v>
      </c>
      <c r="D233" s="37"/>
      <c r="E233" s="37"/>
      <c r="F233" s="37"/>
      <c r="G233" s="36"/>
      <c r="H233" s="36"/>
      <c r="I233" s="36"/>
      <c r="J233" s="37"/>
      <c r="K233" s="37"/>
      <c r="L233" s="37"/>
      <c r="M233" s="37"/>
      <c r="N233" s="37"/>
      <c r="O233" s="37"/>
      <c r="P233" s="37"/>
      <c r="Q233" s="37"/>
      <c r="R233" s="37"/>
      <c r="S233" s="11"/>
      <c r="T233" s="1"/>
    </row>
    <row r="234" spans="1:20" ht="30.6" customHeight="1" x14ac:dyDescent="0.25">
      <c r="A234" s="39">
        <f>'M2 MAQUETTE (ANNUEL)'!B238</f>
        <v>0</v>
      </c>
      <c r="B234" s="39">
        <f>'M2 MAQUETTE (ANNUEL)'!C238</f>
        <v>0</v>
      </c>
      <c r="C234" s="38">
        <f>'M2 MAQUETTE (ANNUEL)'!F238</f>
        <v>0</v>
      </c>
      <c r="D234" s="37"/>
      <c r="E234" s="37"/>
      <c r="F234" s="37"/>
      <c r="G234" s="36"/>
      <c r="H234" s="36"/>
      <c r="I234" s="36"/>
      <c r="J234" s="37"/>
      <c r="K234" s="37"/>
      <c r="L234" s="37"/>
      <c r="M234" s="37"/>
      <c r="N234" s="37"/>
      <c r="O234" s="37"/>
      <c r="P234" s="37"/>
      <c r="Q234" s="37"/>
      <c r="R234" s="37"/>
      <c r="S234" s="11"/>
      <c r="T234" s="1"/>
    </row>
    <row r="235" spans="1:20" ht="30.6" customHeight="1" x14ac:dyDescent="0.25">
      <c r="A235" s="39">
        <f>'M2 MAQUETTE (ANNUEL)'!B239</f>
        <v>0</v>
      </c>
      <c r="B235" s="39">
        <f>'M2 MAQUETTE (ANNUEL)'!C239</f>
        <v>0</v>
      </c>
      <c r="C235" s="38">
        <f>'M2 MAQUETTE (ANNUEL)'!F239</f>
        <v>0</v>
      </c>
      <c r="D235" s="37"/>
      <c r="E235" s="37"/>
      <c r="F235" s="37"/>
      <c r="G235" s="36"/>
      <c r="H235" s="36"/>
      <c r="I235" s="36"/>
      <c r="J235" s="37"/>
      <c r="K235" s="37"/>
      <c r="L235" s="37"/>
      <c r="M235" s="37"/>
      <c r="N235" s="37"/>
      <c r="O235" s="37"/>
      <c r="P235" s="37"/>
      <c r="Q235" s="37"/>
      <c r="R235" s="37"/>
      <c r="S235" s="11"/>
      <c r="T235" s="1"/>
    </row>
    <row r="236" spans="1:20" ht="30.6" customHeight="1" x14ac:dyDescent="0.25">
      <c r="A236" s="39">
        <f>'M2 MAQUETTE (ANNUEL)'!B240</f>
        <v>0</v>
      </c>
      <c r="B236" s="39">
        <f>'M2 MAQUETTE (ANNUEL)'!C240</f>
        <v>0</v>
      </c>
      <c r="C236" s="38">
        <f>'M2 MAQUETTE (ANNUEL)'!F240</f>
        <v>0</v>
      </c>
      <c r="D236" s="37"/>
      <c r="E236" s="37"/>
      <c r="F236" s="37"/>
      <c r="G236" s="36"/>
      <c r="H236" s="36"/>
      <c r="I236" s="36"/>
      <c r="J236" s="37"/>
      <c r="K236" s="37"/>
      <c r="L236" s="37"/>
      <c r="M236" s="37"/>
      <c r="N236" s="37"/>
      <c r="O236" s="37"/>
      <c r="P236" s="37"/>
      <c r="Q236" s="37"/>
      <c r="R236" s="37"/>
      <c r="S236" s="11"/>
      <c r="T236" s="1"/>
    </row>
    <row r="237" spans="1:20" ht="30.6" customHeight="1" x14ac:dyDescent="0.25">
      <c r="A237" s="39">
        <f>'M2 MAQUETTE (ANNUEL)'!B241</f>
        <v>0</v>
      </c>
      <c r="B237" s="39">
        <f>'M2 MAQUETTE (ANNUEL)'!C241</f>
        <v>0</v>
      </c>
      <c r="C237" s="38">
        <f>'M2 MAQUETTE (ANNUEL)'!F241</f>
        <v>0</v>
      </c>
      <c r="D237" s="37"/>
      <c r="E237" s="37"/>
      <c r="F237" s="37"/>
      <c r="G237" s="36"/>
      <c r="H237" s="36"/>
      <c r="I237" s="36"/>
      <c r="J237" s="37"/>
      <c r="K237" s="37"/>
      <c r="L237" s="37"/>
      <c r="M237" s="37"/>
      <c r="N237" s="37"/>
      <c r="O237" s="37"/>
      <c r="P237" s="37"/>
      <c r="Q237" s="37"/>
      <c r="R237" s="37"/>
      <c r="S237" s="11"/>
      <c r="T237" s="1"/>
    </row>
    <row r="238" spans="1:20" ht="30.6" customHeight="1" x14ac:dyDescent="0.25">
      <c r="A238" s="39">
        <f>'M2 MAQUETTE (ANNUEL)'!B242</f>
        <v>0</v>
      </c>
      <c r="B238" s="39">
        <f>'M2 MAQUETTE (ANNUEL)'!C242</f>
        <v>0</v>
      </c>
      <c r="C238" s="38">
        <f>'M2 MAQUETTE (ANNUEL)'!F242</f>
        <v>0</v>
      </c>
      <c r="D238" s="37"/>
      <c r="E238" s="37"/>
      <c r="F238" s="37"/>
      <c r="G238" s="36"/>
      <c r="H238" s="36"/>
      <c r="I238" s="36"/>
      <c r="J238" s="37"/>
      <c r="K238" s="37"/>
      <c r="L238" s="37"/>
      <c r="M238" s="37"/>
      <c r="N238" s="37"/>
      <c r="O238" s="37"/>
      <c r="P238" s="37"/>
      <c r="Q238" s="37"/>
      <c r="R238" s="37"/>
      <c r="S238" s="11"/>
      <c r="T238" s="1"/>
    </row>
    <row r="239" spans="1:20" ht="30.6" customHeight="1" x14ac:dyDescent="0.25">
      <c r="A239" s="39">
        <f>'M2 MAQUETTE (ANNUEL)'!B243</f>
        <v>0</v>
      </c>
      <c r="B239" s="39">
        <f>'M2 MAQUETTE (ANNUEL)'!C243</f>
        <v>0</v>
      </c>
      <c r="C239" s="38">
        <f>'M2 MAQUETTE (ANNUEL)'!F243</f>
        <v>0</v>
      </c>
      <c r="D239" s="37"/>
      <c r="E239" s="37"/>
      <c r="F239" s="37"/>
      <c r="G239" s="36"/>
      <c r="H239" s="36"/>
      <c r="I239" s="36"/>
      <c r="J239" s="37"/>
      <c r="K239" s="37"/>
      <c r="L239" s="37"/>
      <c r="M239" s="37"/>
      <c r="N239" s="37"/>
      <c r="O239" s="37"/>
      <c r="P239" s="37"/>
      <c r="Q239" s="37"/>
      <c r="R239" s="37"/>
      <c r="S239" s="11"/>
      <c r="T239" s="1"/>
    </row>
    <row r="240" spans="1:20" ht="30.6" customHeight="1" x14ac:dyDescent="0.25">
      <c r="A240" s="39">
        <f>'M2 MAQUETTE (ANNUEL)'!B244</f>
        <v>0</v>
      </c>
      <c r="B240" s="39">
        <f>'M2 MAQUETTE (ANNUEL)'!C244</f>
        <v>0</v>
      </c>
      <c r="C240" s="38">
        <f>'M2 MAQUETTE (ANNUEL)'!F244</f>
        <v>0</v>
      </c>
      <c r="D240" s="37"/>
      <c r="E240" s="37"/>
      <c r="F240" s="37"/>
      <c r="G240" s="36"/>
      <c r="H240" s="36"/>
      <c r="I240" s="36"/>
      <c r="J240" s="37"/>
      <c r="K240" s="37"/>
      <c r="L240" s="37"/>
      <c r="M240" s="37"/>
      <c r="N240" s="37"/>
      <c r="O240" s="37"/>
      <c r="P240" s="37"/>
      <c r="Q240" s="37"/>
      <c r="R240" s="37"/>
      <c r="S240" s="11"/>
      <c r="T240" s="1"/>
    </row>
    <row r="241" spans="1:20" ht="30.6" customHeight="1" x14ac:dyDescent="0.25">
      <c r="A241" s="39">
        <f>'M2 MAQUETTE (ANNUEL)'!B245</f>
        <v>0</v>
      </c>
      <c r="B241" s="39">
        <f>'M2 MAQUETTE (ANNUEL)'!C245</f>
        <v>0</v>
      </c>
      <c r="C241" s="38">
        <f>'M2 MAQUETTE (ANNUEL)'!F245</f>
        <v>0</v>
      </c>
      <c r="D241" s="37"/>
      <c r="E241" s="37"/>
      <c r="F241" s="37"/>
      <c r="G241" s="36"/>
      <c r="H241" s="36"/>
      <c r="I241" s="36"/>
      <c r="J241" s="37"/>
      <c r="K241" s="37"/>
      <c r="L241" s="37"/>
      <c r="M241" s="37"/>
      <c r="N241" s="37"/>
      <c r="O241" s="37"/>
      <c r="P241" s="37"/>
      <c r="Q241" s="37"/>
      <c r="R241" s="37"/>
      <c r="S241" s="11"/>
      <c r="T241" s="1"/>
    </row>
    <row r="242" spans="1:20" ht="30.6" customHeight="1" x14ac:dyDescent="0.25">
      <c r="A242" s="39">
        <f>'M2 MAQUETTE (ANNUEL)'!B246</f>
        <v>0</v>
      </c>
      <c r="B242" s="39">
        <f>'M2 MAQUETTE (ANNUEL)'!C246</f>
        <v>0</v>
      </c>
      <c r="C242" s="38">
        <f>'M2 MAQUETTE (ANNUEL)'!F246</f>
        <v>0</v>
      </c>
      <c r="D242" s="37"/>
      <c r="E242" s="37"/>
      <c r="F242" s="37"/>
      <c r="G242" s="36"/>
      <c r="H242" s="36"/>
      <c r="I242" s="36"/>
      <c r="J242" s="37"/>
      <c r="K242" s="37"/>
      <c r="L242" s="37"/>
      <c r="M242" s="37"/>
      <c r="N242" s="37"/>
      <c r="O242" s="37"/>
      <c r="P242" s="37"/>
      <c r="Q242" s="37"/>
      <c r="R242" s="37"/>
      <c r="S242" s="11"/>
      <c r="T242" s="1"/>
    </row>
    <row r="243" spans="1:20" ht="30.6" customHeight="1" x14ac:dyDescent="0.25">
      <c r="A243" s="39">
        <f>'M2 MAQUETTE (ANNUEL)'!B247</f>
        <v>0</v>
      </c>
      <c r="B243" s="39">
        <f>'M2 MAQUETTE (ANNUEL)'!C247</f>
        <v>0</v>
      </c>
      <c r="C243" s="38">
        <f>'M2 MAQUETTE (ANNUEL)'!F247</f>
        <v>0</v>
      </c>
      <c r="D243" s="37"/>
      <c r="E243" s="37"/>
      <c r="F243" s="37"/>
      <c r="G243" s="36"/>
      <c r="H243" s="36"/>
      <c r="I243" s="36"/>
      <c r="J243" s="37"/>
      <c r="K243" s="37"/>
      <c r="L243" s="37"/>
      <c r="M243" s="37"/>
      <c r="N243" s="37"/>
      <c r="O243" s="37"/>
      <c r="P243" s="37"/>
      <c r="Q243" s="37"/>
      <c r="R243" s="37"/>
      <c r="S243" s="11"/>
      <c r="T243" s="1"/>
    </row>
    <row r="244" spans="1:20" ht="30.6" customHeight="1" x14ac:dyDescent="0.25">
      <c r="A244" s="39">
        <f>'M2 MAQUETTE (ANNUEL)'!B248</f>
        <v>0</v>
      </c>
      <c r="B244" s="39">
        <f>'M2 MAQUETTE (ANNUEL)'!C248</f>
        <v>0</v>
      </c>
      <c r="C244" s="38">
        <f>'M2 MAQUETTE (ANNUEL)'!F248</f>
        <v>0</v>
      </c>
      <c r="D244" s="37"/>
      <c r="E244" s="37"/>
      <c r="F244" s="37"/>
      <c r="G244" s="36"/>
      <c r="H244" s="36"/>
      <c r="I244" s="36"/>
      <c r="J244" s="37"/>
      <c r="K244" s="37"/>
      <c r="L244" s="37"/>
      <c r="M244" s="37"/>
      <c r="N244" s="37"/>
      <c r="O244" s="37"/>
      <c r="P244" s="37"/>
      <c r="Q244" s="37"/>
      <c r="R244" s="37"/>
      <c r="S244" s="11"/>
      <c r="T244" s="1"/>
    </row>
    <row r="245" spans="1:20" ht="30.6" customHeight="1" x14ac:dyDescent="0.25">
      <c r="A245" s="39">
        <f>'M2 MAQUETTE (ANNUEL)'!B249</f>
        <v>0</v>
      </c>
      <c r="B245" s="39">
        <f>'M2 MAQUETTE (ANNUEL)'!C249</f>
        <v>0</v>
      </c>
      <c r="C245" s="38">
        <f>'M2 MAQUETTE (ANNUEL)'!F249</f>
        <v>0</v>
      </c>
      <c r="D245" s="37"/>
      <c r="E245" s="37"/>
      <c r="F245" s="37"/>
      <c r="G245" s="36"/>
      <c r="H245" s="36"/>
      <c r="I245" s="36"/>
      <c r="J245" s="37"/>
      <c r="K245" s="37"/>
      <c r="L245" s="37"/>
      <c r="M245" s="37"/>
      <c r="N245" s="37"/>
      <c r="O245" s="37"/>
      <c r="P245" s="37"/>
      <c r="Q245" s="37"/>
      <c r="R245" s="37"/>
      <c r="S245" s="11"/>
      <c r="T245" s="1"/>
    </row>
    <row r="246" spans="1:20" ht="30.6" customHeight="1" x14ac:dyDescent="0.25">
      <c r="A246" s="39">
        <f>'M2 MAQUETTE (ANNUEL)'!B250</f>
        <v>0</v>
      </c>
      <c r="B246" s="39">
        <f>'M2 MAQUETTE (ANNUEL)'!C250</f>
        <v>0</v>
      </c>
      <c r="C246" s="38">
        <f>'M2 MAQUETTE (ANNUEL)'!F250</f>
        <v>0</v>
      </c>
      <c r="D246" s="37"/>
      <c r="E246" s="37"/>
      <c r="F246" s="37"/>
      <c r="G246" s="36"/>
      <c r="H246" s="36"/>
      <c r="I246" s="36"/>
      <c r="J246" s="37"/>
      <c r="K246" s="37"/>
      <c r="L246" s="37"/>
      <c r="M246" s="37"/>
      <c r="N246" s="37"/>
      <c r="O246" s="37"/>
      <c r="P246" s="37"/>
      <c r="Q246" s="37"/>
      <c r="R246" s="37"/>
      <c r="S246" s="11"/>
      <c r="T246" s="1"/>
    </row>
    <row r="247" spans="1:20" ht="30.6" customHeight="1" x14ac:dyDescent="0.25">
      <c r="A247" s="39">
        <f>'M2 MAQUETTE (ANNUEL)'!B251</f>
        <v>0</v>
      </c>
      <c r="B247" s="39">
        <f>'M2 MAQUETTE (ANNUEL)'!C251</f>
        <v>0</v>
      </c>
      <c r="C247" s="38">
        <f>'M2 MAQUETTE (ANNUEL)'!F251</f>
        <v>0</v>
      </c>
      <c r="D247" s="37"/>
      <c r="E247" s="37"/>
      <c r="F247" s="37"/>
      <c r="G247" s="36"/>
      <c r="H247" s="36"/>
      <c r="I247" s="36"/>
      <c r="J247" s="37"/>
      <c r="K247" s="37"/>
      <c r="L247" s="37"/>
      <c r="M247" s="37"/>
      <c r="N247" s="37"/>
      <c r="O247" s="37"/>
      <c r="P247" s="37"/>
      <c r="Q247" s="37"/>
      <c r="R247" s="37"/>
      <c r="S247" s="11"/>
      <c r="T247" s="1"/>
    </row>
    <row r="248" spans="1:20" ht="30.6" customHeight="1" x14ac:dyDescent="0.25">
      <c r="A248" s="39">
        <f>'M2 MAQUETTE (ANNUEL)'!B252</f>
        <v>0</v>
      </c>
      <c r="B248" s="39">
        <f>'M2 MAQUETTE (ANNUEL)'!C252</f>
        <v>0</v>
      </c>
      <c r="C248" s="38">
        <f>'M2 MAQUETTE (ANNUEL)'!F252</f>
        <v>0</v>
      </c>
      <c r="D248" s="37"/>
      <c r="E248" s="37"/>
      <c r="F248" s="37"/>
      <c r="G248" s="36"/>
      <c r="H248" s="36"/>
      <c r="I248" s="36"/>
      <c r="J248" s="37"/>
      <c r="K248" s="37"/>
      <c r="L248" s="37"/>
      <c r="M248" s="37"/>
      <c r="N248" s="37"/>
      <c r="O248" s="37"/>
      <c r="P248" s="37"/>
      <c r="Q248" s="37"/>
      <c r="R248" s="37"/>
      <c r="S248" s="11"/>
      <c r="T248" s="1"/>
    </row>
    <row r="249" spans="1:20" ht="30.6" customHeight="1" x14ac:dyDescent="0.25">
      <c r="A249" s="39">
        <f>'M2 MAQUETTE (ANNUEL)'!B253</f>
        <v>0</v>
      </c>
      <c r="B249" s="39">
        <f>'M2 MAQUETTE (ANNUEL)'!C253</f>
        <v>0</v>
      </c>
      <c r="C249" s="38">
        <f>'M2 MAQUETTE (ANNUEL)'!F253</f>
        <v>0</v>
      </c>
      <c r="D249" s="37"/>
      <c r="E249" s="37"/>
      <c r="F249" s="37"/>
      <c r="G249" s="36"/>
      <c r="H249" s="36"/>
      <c r="I249" s="36"/>
      <c r="J249" s="37"/>
      <c r="K249" s="37"/>
      <c r="L249" s="37"/>
      <c r="M249" s="37"/>
      <c r="N249" s="37"/>
      <c r="O249" s="37"/>
      <c r="P249" s="37"/>
      <c r="Q249" s="37"/>
      <c r="R249" s="37"/>
      <c r="S249" s="11"/>
      <c r="T249" s="1"/>
    </row>
    <row r="250" spans="1:20" ht="30.6" customHeight="1" x14ac:dyDescent="0.25">
      <c r="A250" s="39">
        <f>'M2 MAQUETTE (ANNUEL)'!B254</f>
        <v>0</v>
      </c>
      <c r="B250" s="39">
        <f>'M2 MAQUETTE (ANNUEL)'!C254</f>
        <v>0</v>
      </c>
      <c r="C250" s="38">
        <f>'M2 MAQUETTE (ANNUEL)'!F254</f>
        <v>0</v>
      </c>
      <c r="D250" s="37"/>
      <c r="E250" s="37"/>
      <c r="F250" s="37"/>
      <c r="G250" s="36"/>
      <c r="H250" s="36"/>
      <c r="I250" s="36"/>
      <c r="J250" s="37"/>
      <c r="K250" s="37"/>
      <c r="L250" s="37"/>
      <c r="M250" s="37"/>
      <c r="N250" s="37"/>
      <c r="O250" s="37"/>
      <c r="P250" s="37"/>
      <c r="Q250" s="37"/>
      <c r="R250" s="37"/>
      <c r="S250" s="11"/>
      <c r="T250" s="1"/>
    </row>
    <row r="251" spans="1:20" ht="30.6" customHeight="1" x14ac:dyDescent="0.25">
      <c r="A251" s="39">
        <f>'M2 MAQUETTE (ANNUEL)'!B255</f>
        <v>0</v>
      </c>
      <c r="B251" s="39">
        <f>'M2 MAQUETTE (ANNUEL)'!C255</f>
        <v>0</v>
      </c>
      <c r="C251" s="38">
        <f>'M2 MAQUETTE (ANNUEL)'!F255</f>
        <v>0</v>
      </c>
      <c r="D251" s="37"/>
      <c r="E251" s="37"/>
      <c r="F251" s="37"/>
      <c r="G251" s="36"/>
      <c r="H251" s="36"/>
      <c r="I251" s="36"/>
      <c r="J251" s="37"/>
      <c r="K251" s="37"/>
      <c r="L251" s="37"/>
      <c r="M251" s="37"/>
      <c r="N251" s="37"/>
      <c r="O251" s="37"/>
      <c r="P251" s="37"/>
      <c r="Q251" s="37"/>
      <c r="R251" s="37"/>
      <c r="S251" s="11"/>
      <c r="T251" s="1"/>
    </row>
    <row r="252" spans="1:20" ht="30.6" customHeight="1" x14ac:dyDescent="0.25">
      <c r="A252" s="39">
        <f>'M2 MAQUETTE (ANNUEL)'!B256</f>
        <v>0</v>
      </c>
      <c r="B252" s="39">
        <f>'M2 MAQUETTE (ANNUEL)'!C256</f>
        <v>0</v>
      </c>
      <c r="C252" s="38">
        <f>'M2 MAQUETTE (ANNUEL)'!F256</f>
        <v>0</v>
      </c>
      <c r="D252" s="37"/>
      <c r="E252" s="37"/>
      <c r="F252" s="37"/>
      <c r="G252" s="36"/>
      <c r="H252" s="36"/>
      <c r="I252" s="36"/>
      <c r="J252" s="37"/>
      <c r="K252" s="37"/>
      <c r="L252" s="37"/>
      <c r="M252" s="37"/>
      <c r="N252" s="37"/>
      <c r="O252" s="37"/>
      <c r="P252" s="37"/>
      <c r="Q252" s="37"/>
      <c r="R252" s="37"/>
      <c r="S252" s="11"/>
      <c r="T252" s="1"/>
    </row>
    <row r="253" spans="1:20" ht="30.6" customHeight="1" x14ac:dyDescent="0.25">
      <c r="A253" s="39">
        <f>'M2 MAQUETTE (ANNUEL)'!B257</f>
        <v>0</v>
      </c>
      <c r="B253" s="39">
        <f>'M2 MAQUETTE (ANNUEL)'!C257</f>
        <v>0</v>
      </c>
      <c r="C253" s="38">
        <f>'M2 MAQUETTE (ANNUEL)'!F257</f>
        <v>0</v>
      </c>
      <c r="D253" s="37"/>
      <c r="E253" s="37"/>
      <c r="F253" s="37"/>
      <c r="G253" s="36"/>
      <c r="H253" s="36"/>
      <c r="I253" s="36"/>
      <c r="J253" s="37"/>
      <c r="K253" s="37"/>
      <c r="L253" s="37"/>
      <c r="M253" s="37"/>
      <c r="N253" s="37"/>
      <c r="O253" s="37"/>
      <c r="P253" s="37"/>
      <c r="Q253" s="37"/>
      <c r="R253" s="37"/>
      <c r="S253" s="11"/>
      <c r="T253" s="1"/>
    </row>
    <row r="254" spans="1:20" ht="30.6" customHeight="1" x14ac:dyDescent="0.25">
      <c r="A254" s="39">
        <f>'M2 MAQUETTE (ANNUEL)'!B258</f>
        <v>0</v>
      </c>
      <c r="B254" s="39">
        <f>'M2 MAQUETTE (ANNUEL)'!C258</f>
        <v>0</v>
      </c>
      <c r="C254" s="38">
        <f>'M2 MAQUETTE (ANNUEL)'!F258</f>
        <v>0</v>
      </c>
      <c r="D254" s="37"/>
      <c r="E254" s="37"/>
      <c r="F254" s="37"/>
      <c r="G254" s="36"/>
      <c r="H254" s="36"/>
      <c r="I254" s="36"/>
      <c r="J254" s="37"/>
      <c r="K254" s="37"/>
      <c r="L254" s="37"/>
      <c r="M254" s="37"/>
      <c r="N254" s="37"/>
      <c r="O254" s="37"/>
      <c r="P254" s="37"/>
      <c r="Q254" s="37"/>
      <c r="R254" s="37"/>
      <c r="S254" s="11"/>
      <c r="T254" s="1"/>
    </row>
    <row r="255" spans="1:20" ht="30.6" customHeight="1" x14ac:dyDescent="0.25">
      <c r="A255" s="39">
        <f>'M2 MAQUETTE (ANNUEL)'!B259</f>
        <v>0</v>
      </c>
      <c r="B255" s="39">
        <f>'M2 MAQUETTE (ANNUEL)'!C259</f>
        <v>0</v>
      </c>
      <c r="C255" s="38">
        <f>'M2 MAQUETTE (ANNUEL)'!F259</f>
        <v>0</v>
      </c>
      <c r="D255" s="37"/>
      <c r="E255" s="37"/>
      <c r="F255" s="37"/>
      <c r="G255" s="36"/>
      <c r="H255" s="36"/>
      <c r="I255" s="36"/>
      <c r="J255" s="37"/>
      <c r="K255" s="37"/>
      <c r="L255" s="37"/>
      <c r="M255" s="37"/>
      <c r="N255" s="37"/>
      <c r="O255" s="37"/>
      <c r="P255" s="37"/>
      <c r="Q255" s="37"/>
      <c r="R255" s="37"/>
      <c r="S255" s="11"/>
      <c r="T255" s="1"/>
    </row>
    <row r="256" spans="1:20" ht="30.6" customHeight="1" x14ac:dyDescent="0.25">
      <c r="A256" s="39">
        <f>'M2 MAQUETTE (ANNUEL)'!B260</f>
        <v>0</v>
      </c>
      <c r="B256" s="39">
        <f>'M2 MAQUETTE (ANNUEL)'!C260</f>
        <v>0</v>
      </c>
      <c r="C256" s="38">
        <f>'M2 MAQUETTE (ANNUEL)'!F260</f>
        <v>0</v>
      </c>
      <c r="D256" s="37"/>
      <c r="E256" s="37"/>
      <c r="F256" s="37"/>
      <c r="G256" s="36"/>
      <c r="H256" s="36"/>
      <c r="I256" s="36"/>
      <c r="J256" s="37"/>
      <c r="K256" s="37"/>
      <c r="L256" s="37"/>
      <c r="M256" s="37"/>
      <c r="N256" s="37"/>
      <c r="O256" s="37"/>
      <c r="P256" s="37"/>
      <c r="Q256" s="37"/>
      <c r="R256" s="37"/>
      <c r="S256" s="11"/>
      <c r="T256" s="1"/>
    </row>
    <row r="257" spans="1:20" ht="30.6" customHeight="1" x14ac:dyDescent="0.25">
      <c r="A257" s="39">
        <f>'M2 MAQUETTE (ANNUEL)'!B261</f>
        <v>0</v>
      </c>
      <c r="B257" s="39">
        <f>'M2 MAQUETTE (ANNUEL)'!C261</f>
        <v>0</v>
      </c>
      <c r="C257" s="38">
        <f>'M2 MAQUETTE (ANNUEL)'!F261</f>
        <v>0</v>
      </c>
      <c r="D257" s="37"/>
      <c r="E257" s="37"/>
      <c r="F257" s="37"/>
      <c r="G257" s="36"/>
      <c r="H257" s="36"/>
      <c r="I257" s="36"/>
      <c r="J257" s="37"/>
      <c r="K257" s="37"/>
      <c r="L257" s="37"/>
      <c r="M257" s="37"/>
      <c r="N257" s="37"/>
      <c r="O257" s="37"/>
      <c r="P257" s="37"/>
      <c r="Q257" s="37"/>
      <c r="R257" s="37"/>
      <c r="S257" s="11"/>
      <c r="T257" s="1"/>
    </row>
    <row r="258" spans="1:20" ht="30.6" customHeight="1" x14ac:dyDescent="0.25">
      <c r="A258" s="39">
        <f>'M2 MAQUETTE (ANNUEL)'!B262</f>
        <v>0</v>
      </c>
      <c r="B258" s="39">
        <f>'M2 MAQUETTE (ANNUEL)'!C262</f>
        <v>0</v>
      </c>
      <c r="C258" s="38">
        <f>'M2 MAQUETTE (ANNUEL)'!F262</f>
        <v>0</v>
      </c>
      <c r="D258" s="37"/>
      <c r="E258" s="37"/>
      <c r="F258" s="37"/>
      <c r="G258" s="36"/>
      <c r="H258" s="36"/>
      <c r="I258" s="36"/>
      <c r="J258" s="37"/>
      <c r="K258" s="37"/>
      <c r="L258" s="37"/>
      <c r="M258" s="37"/>
      <c r="N258" s="37"/>
      <c r="O258" s="37"/>
      <c r="P258" s="37"/>
      <c r="Q258" s="37"/>
      <c r="R258" s="37"/>
      <c r="S258" s="11"/>
      <c r="T258" s="1"/>
    </row>
    <row r="259" spans="1:20" ht="30.6" customHeight="1" x14ac:dyDescent="0.25">
      <c r="A259" s="39">
        <f>'M2 MAQUETTE (ANNUEL)'!B263</f>
        <v>0</v>
      </c>
      <c r="B259" s="39">
        <f>'M2 MAQUETTE (ANNUEL)'!C263</f>
        <v>0</v>
      </c>
      <c r="C259" s="38">
        <f>'M2 MAQUETTE (ANNUEL)'!F263</f>
        <v>0</v>
      </c>
      <c r="D259" s="37"/>
      <c r="E259" s="37"/>
      <c r="F259" s="37"/>
      <c r="G259" s="36"/>
      <c r="H259" s="36"/>
      <c r="I259" s="36"/>
      <c r="J259" s="37"/>
      <c r="K259" s="37"/>
      <c r="L259" s="37"/>
      <c r="M259" s="37"/>
      <c r="N259" s="37"/>
      <c r="O259" s="37"/>
      <c r="P259" s="37"/>
      <c r="Q259" s="37"/>
      <c r="R259" s="37"/>
      <c r="S259" s="11"/>
      <c r="T259" s="1"/>
    </row>
    <row r="260" spans="1:20" ht="30.6" customHeight="1" x14ac:dyDescent="0.25">
      <c r="A260" s="39">
        <f>'M2 MAQUETTE (ANNUEL)'!B264</f>
        <v>0</v>
      </c>
      <c r="B260" s="39">
        <f>'M2 MAQUETTE (ANNUEL)'!C264</f>
        <v>0</v>
      </c>
      <c r="C260" s="38">
        <f>'M2 MAQUETTE (ANNUEL)'!F264</f>
        <v>0</v>
      </c>
      <c r="D260" s="37"/>
      <c r="E260" s="37"/>
      <c r="F260" s="37"/>
      <c r="G260" s="36"/>
      <c r="H260" s="36"/>
      <c r="I260" s="36"/>
      <c r="J260" s="37"/>
      <c r="K260" s="37"/>
      <c r="L260" s="37"/>
      <c r="M260" s="37"/>
      <c r="N260" s="37"/>
      <c r="O260" s="37"/>
      <c r="P260" s="37"/>
      <c r="Q260" s="37"/>
      <c r="R260" s="37"/>
      <c r="S260" s="11"/>
      <c r="T260" s="1"/>
    </row>
    <row r="261" spans="1:20" ht="30.6" customHeight="1" x14ac:dyDescent="0.25">
      <c r="A261" s="39">
        <f>'M2 MAQUETTE (ANNUEL)'!B265</f>
        <v>0</v>
      </c>
      <c r="B261" s="39">
        <f>'M2 MAQUETTE (ANNUEL)'!C265</f>
        <v>0</v>
      </c>
      <c r="C261" s="38">
        <f>'M2 MAQUETTE (ANNUEL)'!F265</f>
        <v>0</v>
      </c>
      <c r="D261" s="37"/>
      <c r="E261" s="37"/>
      <c r="F261" s="37"/>
      <c r="G261" s="36"/>
      <c r="H261" s="36"/>
      <c r="I261" s="36"/>
      <c r="J261" s="37"/>
      <c r="K261" s="37"/>
      <c r="L261" s="37"/>
      <c r="M261" s="37"/>
      <c r="N261" s="37"/>
      <c r="O261" s="37"/>
      <c r="P261" s="37"/>
      <c r="Q261" s="37"/>
      <c r="R261" s="37"/>
      <c r="S261" s="11"/>
      <c r="T261" s="1"/>
    </row>
    <row r="262" spans="1:20" ht="30.6" customHeight="1" x14ac:dyDescent="0.25">
      <c r="A262" s="39">
        <f>'M2 MAQUETTE (ANNUEL)'!B266</f>
        <v>0</v>
      </c>
      <c r="B262" s="39">
        <f>'M2 MAQUETTE (ANNUEL)'!C266</f>
        <v>0</v>
      </c>
      <c r="C262" s="38">
        <f>'M2 MAQUETTE (ANNUEL)'!F266</f>
        <v>0</v>
      </c>
      <c r="D262" s="37"/>
      <c r="E262" s="37"/>
      <c r="F262" s="37"/>
      <c r="G262" s="36"/>
      <c r="H262" s="36"/>
      <c r="I262" s="36"/>
      <c r="J262" s="37"/>
      <c r="K262" s="37"/>
      <c r="L262" s="37"/>
      <c r="M262" s="37"/>
      <c r="N262" s="37"/>
      <c r="O262" s="37"/>
      <c r="P262" s="37"/>
      <c r="Q262" s="37"/>
      <c r="R262" s="37"/>
      <c r="S262" s="11"/>
      <c r="T262" s="1"/>
    </row>
    <row r="263" spans="1:20" ht="30.6" customHeight="1" x14ac:dyDescent="0.25">
      <c r="A263" s="39">
        <f>'M2 MAQUETTE (ANNUEL)'!B267</f>
        <v>0</v>
      </c>
      <c r="B263" s="39">
        <f>'M2 MAQUETTE (ANNUEL)'!C267</f>
        <v>0</v>
      </c>
      <c r="C263" s="38">
        <f>'M2 MAQUETTE (ANNUEL)'!F267</f>
        <v>0</v>
      </c>
      <c r="D263" s="37"/>
      <c r="E263" s="37"/>
      <c r="F263" s="37"/>
      <c r="G263" s="36"/>
      <c r="H263" s="36"/>
      <c r="I263" s="36"/>
      <c r="J263" s="37"/>
      <c r="K263" s="37"/>
      <c r="L263" s="37"/>
      <c r="M263" s="37"/>
      <c r="N263" s="37"/>
      <c r="O263" s="37"/>
      <c r="P263" s="37"/>
      <c r="Q263" s="37"/>
      <c r="R263" s="37"/>
      <c r="S263" s="11"/>
      <c r="T263" s="1"/>
    </row>
    <row r="264" spans="1:20" ht="30.6" customHeight="1" x14ac:dyDescent="0.25">
      <c r="A264" s="39">
        <f>'M2 MAQUETTE (ANNUEL)'!B268</f>
        <v>0</v>
      </c>
      <c r="B264" s="39">
        <f>'M2 MAQUETTE (ANNUEL)'!C268</f>
        <v>0</v>
      </c>
      <c r="C264" s="38">
        <f>'M2 MAQUETTE (ANNUEL)'!F268</f>
        <v>0</v>
      </c>
      <c r="D264" s="37"/>
      <c r="E264" s="37"/>
      <c r="F264" s="37"/>
      <c r="G264" s="36"/>
      <c r="H264" s="36"/>
      <c r="I264" s="36"/>
      <c r="J264" s="37"/>
      <c r="K264" s="37"/>
      <c r="L264" s="37"/>
      <c r="M264" s="37"/>
      <c r="N264" s="37"/>
      <c r="O264" s="37"/>
      <c r="P264" s="37"/>
      <c r="Q264" s="37"/>
      <c r="R264" s="37"/>
      <c r="S264" s="11"/>
      <c r="T264" s="1"/>
    </row>
    <row r="265" spans="1:20" ht="30.6" customHeight="1" x14ac:dyDescent="0.25">
      <c r="A265" s="39">
        <f>'M2 MAQUETTE (ANNUEL)'!B269</f>
        <v>0</v>
      </c>
      <c r="B265" s="39">
        <f>'M2 MAQUETTE (ANNUEL)'!C269</f>
        <v>0</v>
      </c>
      <c r="C265" s="38">
        <f>'M2 MAQUETTE (ANNUEL)'!F269</f>
        <v>0</v>
      </c>
      <c r="D265" s="37"/>
      <c r="E265" s="37"/>
      <c r="F265" s="37"/>
      <c r="G265" s="36"/>
      <c r="H265" s="36"/>
      <c r="I265" s="36"/>
      <c r="J265" s="37"/>
      <c r="K265" s="37"/>
      <c r="L265" s="37"/>
      <c r="M265" s="37"/>
      <c r="N265" s="37"/>
      <c r="O265" s="37"/>
      <c r="P265" s="37"/>
      <c r="Q265" s="37"/>
      <c r="R265" s="37"/>
      <c r="S265" s="11"/>
      <c r="T265" s="1"/>
    </row>
    <row r="266" spans="1:20" ht="30.6" customHeight="1" x14ac:dyDescent="0.25">
      <c r="A266" s="39">
        <f>'M2 MAQUETTE (ANNUEL)'!B270</f>
        <v>0</v>
      </c>
      <c r="B266" s="39">
        <f>'M2 MAQUETTE (ANNUEL)'!C270</f>
        <v>0</v>
      </c>
      <c r="C266" s="38">
        <f>'M2 MAQUETTE (ANNUEL)'!F270</f>
        <v>0</v>
      </c>
      <c r="D266" s="37"/>
      <c r="E266" s="37"/>
      <c r="F266" s="37"/>
      <c r="G266" s="36"/>
      <c r="H266" s="36"/>
      <c r="I266" s="36"/>
      <c r="J266" s="37"/>
      <c r="K266" s="37"/>
      <c r="L266" s="37"/>
      <c r="M266" s="37"/>
      <c r="N266" s="37"/>
      <c r="O266" s="37"/>
      <c r="P266" s="37"/>
      <c r="Q266" s="37"/>
      <c r="R266" s="37"/>
      <c r="S266" s="11"/>
      <c r="T266" s="1"/>
    </row>
    <row r="267" spans="1:20" ht="30.6" customHeight="1" x14ac:dyDescent="0.25">
      <c r="A267" s="39">
        <f>'M2 MAQUETTE (ANNUEL)'!B271</f>
        <v>0</v>
      </c>
      <c r="B267" s="39">
        <f>'M2 MAQUETTE (ANNUEL)'!C271</f>
        <v>0</v>
      </c>
      <c r="C267" s="38">
        <f>'M2 MAQUETTE (ANNUEL)'!F271</f>
        <v>0</v>
      </c>
      <c r="D267" s="37"/>
      <c r="E267" s="37"/>
      <c r="F267" s="37"/>
      <c r="G267" s="36"/>
      <c r="H267" s="36"/>
      <c r="I267" s="36"/>
      <c r="J267" s="37"/>
      <c r="K267" s="37"/>
      <c r="L267" s="37"/>
      <c r="M267" s="37"/>
      <c r="N267" s="37"/>
      <c r="O267" s="37"/>
      <c r="P267" s="37"/>
      <c r="Q267" s="37"/>
      <c r="R267" s="37"/>
      <c r="S267" s="11"/>
      <c r="T267" s="1"/>
    </row>
    <row r="268" spans="1:20" ht="30.6" customHeight="1" x14ac:dyDescent="0.25">
      <c r="A268" s="39">
        <f>'M2 MAQUETTE (ANNUEL)'!B272</f>
        <v>0</v>
      </c>
      <c r="B268" s="39">
        <f>'M2 MAQUETTE (ANNUEL)'!C272</f>
        <v>0</v>
      </c>
      <c r="C268" s="38">
        <f>'M2 MAQUETTE (ANNUEL)'!F272</f>
        <v>0</v>
      </c>
      <c r="D268" s="37"/>
      <c r="E268" s="37"/>
      <c r="F268" s="37"/>
      <c r="G268" s="36"/>
      <c r="H268" s="36"/>
      <c r="I268" s="36"/>
      <c r="J268" s="37"/>
      <c r="K268" s="37"/>
      <c r="L268" s="37"/>
      <c r="M268" s="37"/>
      <c r="N268" s="37"/>
      <c r="O268" s="37"/>
      <c r="P268" s="37"/>
      <c r="Q268" s="37"/>
      <c r="R268" s="37"/>
      <c r="S268" s="11"/>
      <c r="T268" s="1"/>
    </row>
    <row r="269" spans="1:20" ht="30.6" customHeight="1" x14ac:dyDescent="0.25">
      <c r="A269" s="39">
        <f>'M2 MAQUETTE (ANNUEL)'!B273</f>
        <v>0</v>
      </c>
      <c r="B269" s="39">
        <f>'M2 MAQUETTE (ANNUEL)'!C273</f>
        <v>0</v>
      </c>
      <c r="C269" s="38">
        <f>'M2 MAQUETTE (ANNUEL)'!F273</f>
        <v>0</v>
      </c>
      <c r="D269" s="37"/>
      <c r="E269" s="37"/>
      <c r="F269" s="37"/>
      <c r="G269" s="36"/>
      <c r="H269" s="36"/>
      <c r="I269" s="36"/>
      <c r="J269" s="37"/>
      <c r="K269" s="37"/>
      <c r="L269" s="37"/>
      <c r="M269" s="37"/>
      <c r="N269" s="37"/>
      <c r="O269" s="37"/>
      <c r="P269" s="37"/>
      <c r="Q269" s="37"/>
      <c r="R269" s="37"/>
      <c r="S269" s="11"/>
      <c r="T269" s="1"/>
    </row>
    <row r="270" spans="1:20" ht="30.6" customHeight="1" x14ac:dyDescent="0.25">
      <c r="A270" s="39">
        <f>'M2 MAQUETTE (ANNUEL)'!B274</f>
        <v>0</v>
      </c>
      <c r="B270" s="39">
        <f>'M2 MAQUETTE (ANNUEL)'!C274</f>
        <v>0</v>
      </c>
      <c r="C270" s="38">
        <f>'M2 MAQUETTE (ANNUEL)'!F274</f>
        <v>0</v>
      </c>
      <c r="D270" s="37"/>
      <c r="E270" s="37"/>
      <c r="F270" s="37"/>
      <c r="G270" s="36"/>
      <c r="H270" s="36"/>
      <c r="I270" s="36"/>
      <c r="J270" s="37"/>
      <c r="K270" s="37"/>
      <c r="L270" s="37"/>
      <c r="M270" s="37"/>
      <c r="N270" s="37"/>
      <c r="O270" s="37"/>
      <c r="P270" s="37"/>
      <c r="Q270" s="37"/>
      <c r="R270" s="37"/>
      <c r="S270" s="11"/>
      <c r="T270" s="1"/>
    </row>
    <row r="271" spans="1:20" ht="30.6" customHeight="1" x14ac:dyDescent="0.25">
      <c r="A271" s="39">
        <f>'M2 MAQUETTE (ANNUEL)'!B275</f>
        <v>0</v>
      </c>
      <c r="B271" s="39">
        <f>'M2 MAQUETTE (ANNUEL)'!C275</f>
        <v>0</v>
      </c>
      <c r="C271" s="38">
        <f>'M2 MAQUETTE (ANNUEL)'!F275</f>
        <v>0</v>
      </c>
      <c r="D271" s="37"/>
      <c r="E271" s="37"/>
      <c r="F271" s="37"/>
      <c r="G271" s="36"/>
      <c r="H271" s="36"/>
      <c r="I271" s="36"/>
      <c r="J271" s="37"/>
      <c r="K271" s="37"/>
      <c r="L271" s="37"/>
      <c r="M271" s="37"/>
      <c r="N271" s="37"/>
      <c r="O271" s="37"/>
      <c r="P271" s="37"/>
      <c r="Q271" s="37"/>
      <c r="R271" s="37"/>
      <c r="S271" s="11"/>
      <c r="T271" s="1"/>
    </row>
    <row r="272" spans="1:20" ht="30.6" customHeight="1" x14ac:dyDescent="0.25">
      <c r="A272" s="39">
        <f>'M2 MAQUETTE (ANNUEL)'!B276</f>
        <v>0</v>
      </c>
      <c r="B272" s="39">
        <f>'M2 MAQUETTE (ANNUEL)'!C276</f>
        <v>0</v>
      </c>
      <c r="C272" s="38">
        <f>'M2 MAQUETTE (ANNUEL)'!F276</f>
        <v>0</v>
      </c>
      <c r="D272" s="37"/>
      <c r="E272" s="37"/>
      <c r="F272" s="37"/>
      <c r="G272" s="36"/>
      <c r="H272" s="36"/>
      <c r="I272" s="36"/>
      <c r="J272" s="37"/>
      <c r="K272" s="37"/>
      <c r="L272" s="37"/>
      <c r="M272" s="37"/>
      <c r="N272" s="37"/>
      <c r="O272" s="37"/>
      <c r="P272" s="37"/>
      <c r="Q272" s="37"/>
      <c r="R272" s="37"/>
      <c r="S272" s="11"/>
      <c r="T272" s="1"/>
    </row>
    <row r="273" spans="1:20" ht="30.6" customHeight="1" x14ac:dyDescent="0.25">
      <c r="A273" s="39">
        <f>'M2 MAQUETTE (ANNUEL)'!B277</f>
        <v>0</v>
      </c>
      <c r="B273" s="39">
        <f>'M2 MAQUETTE (ANNUEL)'!C277</f>
        <v>0</v>
      </c>
      <c r="C273" s="38">
        <f>'M2 MAQUETTE (ANNUEL)'!F277</f>
        <v>0</v>
      </c>
      <c r="D273" s="37"/>
      <c r="E273" s="37"/>
      <c r="F273" s="37"/>
      <c r="G273" s="36"/>
      <c r="H273" s="36"/>
      <c r="I273" s="36"/>
      <c r="J273" s="37"/>
      <c r="K273" s="37"/>
      <c r="L273" s="37"/>
      <c r="M273" s="37"/>
      <c r="N273" s="37"/>
      <c r="O273" s="37"/>
      <c r="P273" s="37"/>
      <c r="Q273" s="37"/>
      <c r="R273" s="37"/>
      <c r="S273" s="11"/>
      <c r="T273" s="1"/>
    </row>
    <row r="274" spans="1:20" ht="30.6" customHeight="1" x14ac:dyDescent="0.25">
      <c r="A274" s="39">
        <f>'M2 MAQUETTE (ANNUEL)'!B278</f>
        <v>0</v>
      </c>
      <c r="B274" s="39">
        <f>'M2 MAQUETTE (ANNUEL)'!C278</f>
        <v>0</v>
      </c>
      <c r="C274" s="38">
        <f>'M2 MAQUETTE (ANNUEL)'!F278</f>
        <v>0</v>
      </c>
      <c r="D274" s="37"/>
      <c r="E274" s="37"/>
      <c r="F274" s="37"/>
      <c r="G274" s="36"/>
      <c r="H274" s="36"/>
      <c r="I274" s="36"/>
      <c r="J274" s="37"/>
      <c r="K274" s="37"/>
      <c r="L274" s="37"/>
      <c r="M274" s="37"/>
      <c r="N274" s="37"/>
      <c r="O274" s="37"/>
      <c r="P274" s="37"/>
      <c r="Q274" s="37"/>
      <c r="R274" s="37"/>
      <c r="S274" s="11"/>
      <c r="T274" s="1"/>
    </row>
    <row r="275" spans="1:20" ht="30.6" customHeight="1" x14ac:dyDescent="0.25">
      <c r="A275" s="39">
        <f>'M2 MAQUETTE (ANNUEL)'!B279</f>
        <v>0</v>
      </c>
      <c r="B275" s="39">
        <f>'M2 MAQUETTE (ANNUEL)'!C279</f>
        <v>0</v>
      </c>
      <c r="C275" s="38">
        <f>'M2 MAQUETTE (ANNUEL)'!F279</f>
        <v>0</v>
      </c>
      <c r="D275" s="37"/>
      <c r="E275" s="37"/>
      <c r="F275" s="37"/>
      <c r="G275" s="36"/>
      <c r="H275" s="36"/>
      <c r="I275" s="36"/>
      <c r="J275" s="37"/>
      <c r="K275" s="37"/>
      <c r="L275" s="37"/>
      <c r="M275" s="37"/>
      <c r="N275" s="37"/>
      <c r="O275" s="37"/>
      <c r="P275" s="37"/>
      <c r="Q275" s="37"/>
      <c r="R275" s="37"/>
      <c r="S275" s="11"/>
      <c r="T275" s="1"/>
    </row>
    <row r="276" spans="1:20" ht="30.6" customHeight="1" x14ac:dyDescent="0.25">
      <c r="A276" s="39">
        <f>'M2 MAQUETTE (ANNUEL)'!B280</f>
        <v>0</v>
      </c>
      <c r="B276" s="39">
        <f>'M2 MAQUETTE (ANNUEL)'!C280</f>
        <v>0</v>
      </c>
      <c r="C276" s="38">
        <f>'M2 MAQUETTE (ANNUEL)'!F280</f>
        <v>0</v>
      </c>
      <c r="D276" s="37"/>
      <c r="E276" s="37"/>
      <c r="F276" s="37"/>
      <c r="G276" s="36"/>
      <c r="H276" s="36"/>
      <c r="I276" s="36"/>
      <c r="J276" s="37"/>
      <c r="K276" s="37"/>
      <c r="L276" s="37"/>
      <c r="M276" s="37"/>
      <c r="N276" s="37"/>
      <c r="O276" s="37"/>
      <c r="P276" s="37"/>
      <c r="Q276" s="37"/>
      <c r="R276" s="37"/>
      <c r="S276" s="11"/>
      <c r="T276" s="1"/>
    </row>
    <row r="277" spans="1:20" ht="30.6" customHeight="1" x14ac:dyDescent="0.25">
      <c r="A277" s="39">
        <f>'M2 MAQUETTE (ANNUEL)'!B281</f>
        <v>0</v>
      </c>
      <c r="B277" s="39">
        <f>'M2 MAQUETTE (ANNUEL)'!C281</f>
        <v>0</v>
      </c>
      <c r="C277" s="38">
        <f>'M2 MAQUETTE (ANNUEL)'!F281</f>
        <v>0</v>
      </c>
      <c r="D277" s="37"/>
      <c r="E277" s="37"/>
      <c r="F277" s="37"/>
      <c r="G277" s="36"/>
      <c r="H277" s="36"/>
      <c r="I277" s="36"/>
      <c r="J277" s="37"/>
      <c r="K277" s="37"/>
      <c r="L277" s="37"/>
      <c r="M277" s="37"/>
      <c r="N277" s="37"/>
      <c r="O277" s="37"/>
      <c r="P277" s="37"/>
      <c r="Q277" s="37"/>
      <c r="R277" s="37"/>
      <c r="S277" s="11"/>
      <c r="T277" s="1"/>
    </row>
    <row r="278" spans="1:20" ht="30.6" customHeight="1" x14ac:dyDescent="0.25">
      <c r="A278" s="39">
        <f>'M2 MAQUETTE (ANNUEL)'!B282</f>
        <v>0</v>
      </c>
      <c r="B278" s="39">
        <f>'M2 MAQUETTE (ANNUEL)'!C282</f>
        <v>0</v>
      </c>
      <c r="C278" s="38">
        <f>'M2 MAQUETTE (ANNUEL)'!F282</f>
        <v>0</v>
      </c>
      <c r="D278" s="37"/>
      <c r="E278" s="37"/>
      <c r="F278" s="37"/>
      <c r="G278" s="36"/>
      <c r="H278" s="36"/>
      <c r="I278" s="36"/>
      <c r="J278" s="37"/>
      <c r="K278" s="37"/>
      <c r="L278" s="37"/>
      <c r="M278" s="37"/>
      <c r="N278" s="37"/>
      <c r="O278" s="37"/>
      <c r="P278" s="37"/>
      <c r="Q278" s="37"/>
      <c r="R278" s="37"/>
      <c r="S278" s="11"/>
      <c r="T278" s="1"/>
    </row>
    <row r="279" spans="1:20" ht="30.6" customHeight="1" x14ac:dyDescent="0.25">
      <c r="A279" s="39">
        <f>'M2 MAQUETTE (ANNUEL)'!B283</f>
        <v>0</v>
      </c>
      <c r="B279" s="39">
        <f>'M2 MAQUETTE (ANNUEL)'!C283</f>
        <v>0</v>
      </c>
      <c r="C279" s="38">
        <f>'M2 MAQUETTE (ANNUEL)'!F283</f>
        <v>0</v>
      </c>
      <c r="D279" s="37"/>
      <c r="E279" s="37"/>
      <c r="F279" s="37"/>
      <c r="G279" s="36"/>
      <c r="H279" s="36"/>
      <c r="I279" s="36"/>
      <c r="J279" s="37"/>
      <c r="K279" s="37"/>
      <c r="L279" s="37"/>
      <c r="M279" s="37"/>
      <c r="N279" s="37"/>
      <c r="O279" s="37"/>
      <c r="P279" s="37"/>
      <c r="Q279" s="37"/>
      <c r="R279" s="37"/>
      <c r="S279" s="11"/>
      <c r="T279" s="1"/>
    </row>
    <row r="280" spans="1:20" ht="30.6" customHeight="1" x14ac:dyDescent="0.25">
      <c r="A280" s="39">
        <f>'M2 MAQUETTE (ANNUEL)'!B284</f>
        <v>0</v>
      </c>
      <c r="B280" s="39">
        <f>'M2 MAQUETTE (ANNUEL)'!C284</f>
        <v>0</v>
      </c>
      <c r="C280" s="38">
        <f>'M2 MAQUETTE (ANNUEL)'!F284</f>
        <v>0</v>
      </c>
      <c r="D280" s="37"/>
      <c r="E280" s="37"/>
      <c r="F280" s="37"/>
      <c r="G280" s="36"/>
      <c r="H280" s="36"/>
      <c r="I280" s="36"/>
      <c r="J280" s="37"/>
      <c r="K280" s="37"/>
      <c r="L280" s="37"/>
      <c r="M280" s="37"/>
      <c r="N280" s="37"/>
      <c r="O280" s="37"/>
      <c r="P280" s="37"/>
      <c r="Q280" s="37"/>
      <c r="R280" s="37"/>
      <c r="S280" s="11"/>
      <c r="T280" s="1"/>
    </row>
    <row r="281" spans="1:20" ht="30.6" customHeight="1" x14ac:dyDescent="0.25">
      <c r="A281" s="39">
        <f>'M2 MAQUETTE (ANNUEL)'!B285</f>
        <v>0</v>
      </c>
      <c r="B281" s="39">
        <f>'M2 MAQUETTE (ANNUEL)'!C285</f>
        <v>0</v>
      </c>
      <c r="C281" s="38">
        <f>'M2 MAQUETTE (ANNUEL)'!F285</f>
        <v>0</v>
      </c>
      <c r="D281" s="37"/>
      <c r="E281" s="37"/>
      <c r="F281" s="37"/>
      <c r="G281" s="36"/>
      <c r="H281" s="36"/>
      <c r="I281" s="36"/>
      <c r="J281" s="37"/>
      <c r="K281" s="37"/>
      <c r="L281" s="37"/>
      <c r="M281" s="37"/>
      <c r="N281" s="37"/>
      <c r="O281" s="37"/>
      <c r="P281" s="37"/>
      <c r="Q281" s="37"/>
      <c r="R281" s="37"/>
      <c r="S281" s="11"/>
      <c r="T281" s="1"/>
    </row>
    <row r="282" spans="1:20" ht="30.6" customHeight="1" x14ac:dyDescent="0.25">
      <c r="A282" s="39">
        <f>'M2 MAQUETTE (ANNUEL)'!B286</f>
        <v>0</v>
      </c>
      <c r="B282" s="39">
        <f>'M2 MAQUETTE (ANNUEL)'!C286</f>
        <v>0</v>
      </c>
      <c r="C282" s="38">
        <f>'M2 MAQUETTE (ANNUEL)'!F286</f>
        <v>0</v>
      </c>
      <c r="D282" s="37"/>
      <c r="E282" s="37"/>
      <c r="F282" s="37"/>
      <c r="G282" s="36"/>
      <c r="H282" s="36"/>
      <c r="I282" s="36"/>
      <c r="J282" s="37"/>
      <c r="K282" s="37"/>
      <c r="L282" s="37"/>
      <c r="M282" s="37"/>
      <c r="N282" s="37"/>
      <c r="O282" s="37"/>
      <c r="P282" s="37"/>
      <c r="Q282" s="37"/>
      <c r="R282" s="37"/>
      <c r="S282" s="11"/>
      <c r="T282" s="1"/>
    </row>
    <row r="283" spans="1:20" ht="30.6" customHeight="1" x14ac:dyDescent="0.25">
      <c r="A283" s="39">
        <f>'M2 MAQUETTE (ANNUEL)'!B287</f>
        <v>0</v>
      </c>
      <c r="B283" s="39">
        <f>'M2 MAQUETTE (ANNUEL)'!C287</f>
        <v>0</v>
      </c>
      <c r="C283" s="38">
        <f>'M2 MAQUETTE (ANNUEL)'!F287</f>
        <v>0</v>
      </c>
      <c r="D283" s="37"/>
      <c r="E283" s="37"/>
      <c r="F283" s="37"/>
      <c r="G283" s="36"/>
      <c r="H283" s="36"/>
      <c r="I283" s="36"/>
      <c r="J283" s="37"/>
      <c r="K283" s="37"/>
      <c r="L283" s="37"/>
      <c r="M283" s="37"/>
      <c r="N283" s="37"/>
      <c r="O283" s="37"/>
      <c r="P283" s="37"/>
      <c r="Q283" s="37"/>
      <c r="R283" s="37"/>
      <c r="S283" s="11"/>
      <c r="T283" s="1"/>
    </row>
    <row r="284" spans="1:20" ht="30.6" customHeight="1" x14ac:dyDescent="0.25">
      <c r="A284" s="39">
        <f>'M2 MAQUETTE (ANNUEL)'!B288</f>
        <v>0</v>
      </c>
      <c r="B284" s="39">
        <f>'M2 MAQUETTE (ANNUEL)'!C288</f>
        <v>0</v>
      </c>
      <c r="C284" s="38">
        <f>'M2 MAQUETTE (ANNUEL)'!F288</f>
        <v>0</v>
      </c>
      <c r="D284" s="37"/>
      <c r="E284" s="37"/>
      <c r="F284" s="37"/>
      <c r="G284" s="36"/>
      <c r="H284" s="36"/>
      <c r="I284" s="36"/>
      <c r="J284" s="37"/>
      <c r="K284" s="37"/>
      <c r="L284" s="37"/>
      <c r="M284" s="37"/>
      <c r="N284" s="37"/>
      <c r="O284" s="37"/>
      <c r="P284" s="37"/>
      <c r="Q284" s="37"/>
      <c r="R284" s="37"/>
      <c r="S284" s="11"/>
      <c r="T284" s="1"/>
    </row>
    <row r="285" spans="1:20" ht="30.6" customHeight="1" x14ac:dyDescent="0.25">
      <c r="A285" s="39">
        <f>'M2 MAQUETTE (ANNUEL)'!B289</f>
        <v>0</v>
      </c>
      <c r="B285" s="39">
        <f>'M2 MAQUETTE (ANNUEL)'!C289</f>
        <v>0</v>
      </c>
      <c r="C285" s="38">
        <f>'M2 MAQUETTE (ANNUEL)'!F289</f>
        <v>0</v>
      </c>
      <c r="D285" s="37"/>
      <c r="E285" s="37"/>
      <c r="F285" s="37"/>
      <c r="G285" s="36"/>
      <c r="H285" s="36"/>
      <c r="I285" s="36"/>
      <c r="J285" s="37"/>
      <c r="K285" s="37"/>
      <c r="L285" s="37"/>
      <c r="M285" s="37"/>
      <c r="N285" s="37"/>
      <c r="O285" s="37"/>
      <c r="P285" s="37"/>
      <c r="Q285" s="37"/>
      <c r="R285" s="37"/>
      <c r="S285" s="11"/>
      <c r="T285" s="1"/>
    </row>
    <row r="286" spans="1:20" ht="30.6" customHeight="1" x14ac:dyDescent="0.25">
      <c r="A286" s="39">
        <f>'M2 MAQUETTE (ANNUEL)'!B290</f>
        <v>0</v>
      </c>
      <c r="B286" s="39">
        <f>'M2 MAQUETTE (ANNUEL)'!C290</f>
        <v>0</v>
      </c>
      <c r="C286" s="38">
        <f>'M2 MAQUETTE (ANNUEL)'!F290</f>
        <v>0</v>
      </c>
      <c r="D286" s="37"/>
      <c r="E286" s="37"/>
      <c r="F286" s="37"/>
      <c r="G286" s="36"/>
      <c r="H286" s="36"/>
      <c r="I286" s="36"/>
      <c r="J286" s="37"/>
      <c r="K286" s="37"/>
      <c r="L286" s="37"/>
      <c r="M286" s="37"/>
      <c r="N286" s="37"/>
      <c r="O286" s="37"/>
      <c r="P286" s="37"/>
      <c r="Q286" s="37"/>
      <c r="R286" s="37"/>
      <c r="S286" s="11"/>
      <c r="T286" s="1"/>
    </row>
    <row r="287" spans="1:20" ht="30.6" customHeight="1" x14ac:dyDescent="0.25">
      <c r="A287" s="39">
        <f>'M2 MAQUETTE (ANNUEL)'!B291</f>
        <v>0</v>
      </c>
      <c r="B287" s="39">
        <f>'M2 MAQUETTE (ANNUEL)'!C291</f>
        <v>0</v>
      </c>
      <c r="C287" s="38">
        <f>'M2 MAQUETTE (ANNUEL)'!F291</f>
        <v>0</v>
      </c>
      <c r="D287" s="37"/>
      <c r="E287" s="37"/>
      <c r="F287" s="37"/>
      <c r="G287" s="36"/>
      <c r="H287" s="36"/>
      <c r="I287" s="36"/>
      <c r="J287" s="37"/>
      <c r="K287" s="37"/>
      <c r="L287" s="37"/>
      <c r="M287" s="37"/>
      <c r="N287" s="37"/>
      <c r="O287" s="37"/>
      <c r="P287" s="37"/>
      <c r="Q287" s="37"/>
      <c r="R287" s="37"/>
      <c r="S287" s="11"/>
      <c r="T287" s="1"/>
    </row>
    <row r="288" spans="1:20" ht="30.6" customHeight="1" x14ac:dyDescent="0.25">
      <c r="A288" s="39">
        <f>'M2 MAQUETTE (ANNUEL)'!B292</f>
        <v>0</v>
      </c>
      <c r="B288" s="39">
        <f>'M2 MAQUETTE (ANNUEL)'!C292</f>
        <v>0</v>
      </c>
      <c r="C288" s="38">
        <f>'M2 MAQUETTE (ANNUEL)'!F292</f>
        <v>0</v>
      </c>
      <c r="D288" s="37"/>
      <c r="E288" s="37"/>
      <c r="F288" s="37"/>
      <c r="G288" s="36"/>
      <c r="H288" s="36"/>
      <c r="I288" s="36"/>
      <c r="J288" s="37"/>
      <c r="K288" s="37"/>
      <c r="L288" s="37"/>
      <c r="M288" s="37"/>
      <c r="N288" s="37"/>
      <c r="O288" s="37"/>
      <c r="P288" s="37"/>
      <c r="Q288" s="37"/>
      <c r="R288" s="37"/>
      <c r="S288" s="11"/>
      <c r="T288" s="1"/>
    </row>
    <row r="289" spans="1:20" ht="30.6" customHeight="1" x14ac:dyDescent="0.25">
      <c r="A289" s="39">
        <f>'M2 MAQUETTE (ANNUEL)'!B293</f>
        <v>0</v>
      </c>
      <c r="B289" s="39">
        <f>'M2 MAQUETTE (ANNUEL)'!C293</f>
        <v>0</v>
      </c>
      <c r="C289" s="38">
        <f>'M2 MAQUETTE (ANNUEL)'!F293</f>
        <v>0</v>
      </c>
      <c r="D289" s="37"/>
      <c r="E289" s="37"/>
      <c r="F289" s="37"/>
      <c r="G289" s="36"/>
      <c r="H289" s="36"/>
      <c r="I289" s="36"/>
      <c r="J289" s="37"/>
      <c r="K289" s="37"/>
      <c r="L289" s="37"/>
      <c r="M289" s="37"/>
      <c r="N289" s="37"/>
      <c r="O289" s="37"/>
      <c r="P289" s="37"/>
      <c r="Q289" s="37"/>
      <c r="R289" s="37"/>
      <c r="S289" s="11"/>
      <c r="T289" s="1"/>
    </row>
    <row r="290" spans="1:20" ht="30.6" customHeight="1" x14ac:dyDescent="0.25">
      <c r="A290" s="39">
        <f>'M2 MAQUETTE (ANNUEL)'!B294</f>
        <v>0</v>
      </c>
      <c r="B290" s="39">
        <f>'M2 MAQUETTE (ANNUEL)'!C294</f>
        <v>0</v>
      </c>
      <c r="C290" s="38">
        <f>'M2 MAQUETTE (ANNUEL)'!F294</f>
        <v>0</v>
      </c>
      <c r="D290" s="37"/>
      <c r="E290" s="37"/>
      <c r="F290" s="37"/>
      <c r="G290" s="36"/>
      <c r="H290" s="36"/>
      <c r="I290" s="36"/>
      <c r="J290" s="37"/>
      <c r="K290" s="37"/>
      <c r="L290" s="37"/>
      <c r="M290" s="37"/>
      <c r="N290" s="37"/>
      <c r="O290" s="37"/>
      <c r="P290" s="37"/>
      <c r="Q290" s="37"/>
      <c r="R290" s="37"/>
      <c r="S290" s="11"/>
      <c r="T290" s="1"/>
    </row>
    <row r="291" spans="1:20" ht="30.6" customHeight="1" x14ac:dyDescent="0.25">
      <c r="A291" s="39">
        <f>'M2 MAQUETTE (ANNUEL)'!B295</f>
        <v>0</v>
      </c>
      <c r="B291" s="39">
        <f>'M2 MAQUETTE (ANNUEL)'!C295</f>
        <v>0</v>
      </c>
      <c r="C291" s="38">
        <f>'M2 MAQUETTE (ANNUEL)'!F295</f>
        <v>0</v>
      </c>
      <c r="D291" s="37"/>
      <c r="E291" s="37"/>
      <c r="F291" s="37"/>
      <c r="G291" s="36"/>
      <c r="H291" s="36"/>
      <c r="I291" s="36"/>
      <c r="J291" s="37"/>
      <c r="K291" s="37"/>
      <c r="L291" s="37"/>
      <c r="M291" s="37"/>
      <c r="N291" s="37"/>
      <c r="O291" s="37"/>
      <c r="P291" s="37"/>
      <c r="Q291" s="37"/>
      <c r="R291" s="37"/>
      <c r="S291" s="11"/>
      <c r="T291" s="1"/>
    </row>
    <row r="292" spans="1:20" ht="30.6" customHeight="1" x14ac:dyDescent="0.25">
      <c r="A292" s="39">
        <f>'M2 MAQUETTE (ANNUEL)'!B296</f>
        <v>0</v>
      </c>
      <c r="B292" s="39">
        <f>'M2 MAQUETTE (ANNUEL)'!C296</f>
        <v>0</v>
      </c>
      <c r="C292" s="38">
        <f>'M2 MAQUETTE (ANNUEL)'!F296</f>
        <v>0</v>
      </c>
      <c r="D292" s="37"/>
      <c r="E292" s="37"/>
      <c r="F292" s="37"/>
      <c r="G292" s="36"/>
      <c r="H292" s="36"/>
      <c r="I292" s="36"/>
      <c r="J292" s="37"/>
      <c r="K292" s="37"/>
      <c r="L292" s="37"/>
      <c r="M292" s="37"/>
      <c r="N292" s="37"/>
      <c r="O292" s="37"/>
      <c r="P292" s="37"/>
      <c r="Q292" s="37"/>
      <c r="R292" s="37"/>
      <c r="S292" s="11"/>
      <c r="T292" s="1"/>
    </row>
    <row r="293" spans="1:20" ht="30.6" customHeight="1" x14ac:dyDescent="0.25">
      <c r="A293" s="39">
        <f>'M2 MAQUETTE (ANNUEL)'!B297</f>
        <v>0</v>
      </c>
      <c r="B293" s="39">
        <f>'M2 MAQUETTE (ANNUEL)'!C297</f>
        <v>0</v>
      </c>
      <c r="C293" s="38">
        <f>'M2 MAQUETTE (ANNUEL)'!F297</f>
        <v>0</v>
      </c>
      <c r="D293" s="37"/>
      <c r="E293" s="37"/>
      <c r="F293" s="37"/>
      <c r="G293" s="36"/>
      <c r="H293" s="36"/>
      <c r="I293" s="36"/>
      <c r="J293" s="37"/>
      <c r="K293" s="37"/>
      <c r="L293" s="37"/>
      <c r="M293" s="37"/>
      <c r="N293" s="37"/>
      <c r="O293" s="37"/>
      <c r="P293" s="37"/>
      <c r="Q293" s="37"/>
      <c r="R293" s="37"/>
      <c r="S293" s="11"/>
      <c r="T293" s="1"/>
    </row>
    <row r="294" spans="1:20" ht="30.6" customHeight="1" x14ac:dyDescent="0.25">
      <c r="A294" s="39">
        <f>'M2 MAQUETTE (ANNUEL)'!B298</f>
        <v>0</v>
      </c>
      <c r="B294" s="39">
        <f>'M2 MAQUETTE (ANNUEL)'!C298</f>
        <v>0</v>
      </c>
      <c r="C294" s="38">
        <f>'M2 MAQUETTE (ANNUEL)'!F298</f>
        <v>0</v>
      </c>
      <c r="D294" s="37"/>
      <c r="E294" s="37"/>
      <c r="F294" s="37"/>
      <c r="G294" s="36"/>
      <c r="H294" s="36"/>
      <c r="I294" s="36"/>
      <c r="J294" s="37"/>
      <c r="K294" s="37"/>
      <c r="L294" s="37"/>
      <c r="M294" s="37"/>
      <c r="N294" s="37"/>
      <c r="O294" s="37"/>
      <c r="P294" s="37"/>
      <c r="Q294" s="37"/>
      <c r="R294" s="37"/>
      <c r="S294" s="11"/>
      <c r="T294" s="1"/>
    </row>
    <row r="295" spans="1:20" ht="30.6" customHeight="1" x14ac:dyDescent="0.25">
      <c r="A295" s="39">
        <f>'M2 MAQUETTE (ANNUEL)'!B299</f>
        <v>0</v>
      </c>
      <c r="B295" s="39">
        <f>'M2 MAQUETTE (ANNUEL)'!C299</f>
        <v>0</v>
      </c>
      <c r="C295" s="38">
        <f>'M2 MAQUETTE (ANNUEL)'!F299</f>
        <v>0</v>
      </c>
      <c r="D295" s="37"/>
      <c r="E295" s="37"/>
      <c r="F295" s="37"/>
      <c r="G295" s="36"/>
      <c r="H295" s="36"/>
      <c r="I295" s="36"/>
      <c r="J295" s="37"/>
      <c r="K295" s="37"/>
      <c r="L295" s="37"/>
      <c r="M295" s="37"/>
      <c r="N295" s="37"/>
      <c r="O295" s="37"/>
      <c r="P295" s="37"/>
      <c r="Q295" s="37"/>
      <c r="R295" s="37"/>
      <c r="S295" s="11"/>
      <c r="T295" s="1"/>
    </row>
  </sheetData>
  <sheetProtection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296:A994">
    <cfRule type="expression" dxfId="133" priority="208">
      <formula>$C1="Parcours Pédagogique"</formula>
    </cfRule>
    <cfRule type="expression" dxfId="132" priority="209">
      <formula>$C1="BLOC"</formula>
    </cfRule>
    <cfRule type="expression" dxfId="131" priority="210">
      <formula>$C1="OPTION"</formula>
    </cfRule>
  </conditionalFormatting>
  <conditionalFormatting sqref="A18:S19 A24:S26 A31:S31 A36:S37 A42:S49 A53:S295 T18">
    <cfRule type="expression" dxfId="130" priority="217">
      <formula>$C18="Modification MCC"</formula>
    </cfRule>
  </conditionalFormatting>
  <conditionalFormatting sqref="A20:S23">
    <cfRule type="expression" dxfId="129" priority="198">
      <formula>$C20="Modification MCC"</formula>
    </cfRule>
    <cfRule type="expression" dxfId="128" priority="199">
      <formula>$C20="Modification"</formula>
    </cfRule>
    <cfRule type="expression" dxfId="127" priority="200">
      <formula>$C20="Création"</formula>
    </cfRule>
    <cfRule type="expression" dxfId="126" priority="201">
      <formula>$C20="Fermeture"</formula>
    </cfRule>
  </conditionalFormatting>
  <conditionalFormatting sqref="A27:S30">
    <cfRule type="expression" dxfId="125" priority="187">
      <formula>$C27="Modification MCC"</formula>
    </cfRule>
    <cfRule type="expression" dxfId="124" priority="188">
      <formula>$C27="Modification"</formula>
    </cfRule>
    <cfRule type="expression" dxfId="123" priority="189">
      <formula>$C27="Création"</formula>
    </cfRule>
    <cfRule type="expression" dxfId="122" priority="190">
      <formula>$C27="Fermeture"</formula>
    </cfRule>
  </conditionalFormatting>
  <conditionalFormatting sqref="A32:S35">
    <cfRule type="expression" dxfId="121" priority="176">
      <formula>$C32="Modification MCC"</formula>
    </cfRule>
    <cfRule type="expression" dxfId="120" priority="177">
      <formula>$C32="Modification"</formula>
    </cfRule>
    <cfRule type="expression" dxfId="119" priority="178">
      <formula>$C32="Création"</formula>
    </cfRule>
    <cfRule type="expression" dxfId="118" priority="179">
      <formula>$C32="Fermeture"</formula>
    </cfRule>
  </conditionalFormatting>
  <conditionalFormatting sqref="A38:S41">
    <cfRule type="expression" dxfId="117" priority="165">
      <formula>$C38="Modification MCC"</formula>
    </cfRule>
    <cfRule type="expression" dxfId="116" priority="166">
      <formula>$C38="Modification"</formula>
    </cfRule>
    <cfRule type="expression" dxfId="115" priority="167">
      <formula>$C38="Création"</formula>
    </cfRule>
    <cfRule type="expression" dxfId="114" priority="168">
      <formula>$C38="Fermeture"</formula>
    </cfRule>
  </conditionalFormatting>
  <conditionalFormatting sqref="B1:S9 B10:E10 J10:S11 B11:D11 B12:M12 P12 B13:H13 K13:L13 B14:G14 K14:N14 P14:S17 B15:H15 K15:M16 B16:G16 B17:M17 B296:S994">
    <cfRule type="expression" dxfId="113" priority="214">
      <formula>$D1="Modification"</formula>
    </cfRule>
    <cfRule type="expression" dxfId="112" priority="215">
      <formula>$D1="Création"</formula>
    </cfRule>
    <cfRule type="expression" dxfId="111" priority="216">
      <formula>$D1="Fermeture"</formula>
    </cfRule>
  </conditionalFormatting>
  <conditionalFormatting sqref="B1:S9 J10:S11 B12:M12 K14:N14 K15:M16 B17:M17 P14:S17 B296:S994 B10:E10 B11:D11 P12 B13:H13 K13:L13 B14:G14 B15:H15 B16:G16">
    <cfRule type="expression" dxfId="110" priority="213">
      <formula>$D1="Modification MCC"</formula>
    </cfRule>
  </conditionalFormatting>
  <conditionalFormatting sqref="E27:S30 T28:T29">
    <cfRule type="expression" dxfId="109" priority="180">
      <formula>$B27="OPTION"</formula>
    </cfRule>
  </conditionalFormatting>
  <conditionalFormatting sqref="E32:S35 T32 T35">
    <cfRule type="expression" dxfId="108" priority="169">
      <formula>$B32="OPTION"</formula>
    </cfRule>
  </conditionalFormatting>
  <conditionalFormatting sqref="E38:S41 T39">
    <cfRule type="expression" dxfId="107" priority="158">
      <formula>$B38="OPTION"</formula>
    </cfRule>
  </conditionalFormatting>
  <conditionalFormatting sqref="J1:J26">
    <cfRule type="expression" dxfId="106" priority="195">
      <formula>$I1="NON"</formula>
    </cfRule>
  </conditionalFormatting>
  <conditionalFormatting sqref="J27:J31">
    <cfRule type="expression" dxfId="105" priority="184">
      <formula>$I27="NON"</formula>
    </cfRule>
  </conditionalFormatting>
  <conditionalFormatting sqref="J32:J37">
    <cfRule type="expression" dxfId="104" priority="173">
      <formula>$I32="NON"</formula>
    </cfRule>
  </conditionalFormatting>
  <conditionalFormatting sqref="J38:J49">
    <cfRule type="expression" dxfId="103" priority="162">
      <formula>$I38="NON"</formula>
    </cfRule>
  </conditionalFormatting>
  <conditionalFormatting sqref="J50:J994">
    <cfRule type="expression" dxfId="102" priority="5">
      <formula>$I50="NON"</formula>
    </cfRule>
  </conditionalFormatting>
  <conditionalFormatting sqref="L18:L19 L24:L26 L31 L36:L37 L42:L49 L53:L295">
    <cfRule type="expression" dxfId="101" priority="212">
      <formula>$K18="CCI (CC Intégral)"</formula>
    </cfRule>
  </conditionalFormatting>
  <conditionalFormatting sqref="L18:L19 L53:L295">
    <cfRule type="expression" dxfId="100" priority="211">
      <formula>$K18="CT (Contrôle terminal)"</formula>
    </cfRule>
  </conditionalFormatting>
  <conditionalFormatting sqref="L50:L51 A50:K52 M50:S52">
    <cfRule type="expression" dxfId="99" priority="9">
      <formula>$C50="Modification"</formula>
    </cfRule>
    <cfRule type="expression" dxfId="98" priority="10">
      <formula>$C50="Création"</formula>
    </cfRule>
    <cfRule type="expression" dxfId="97" priority="11">
      <formula>$C50="Fermeture"</formula>
    </cfRule>
  </conditionalFormatting>
  <conditionalFormatting sqref="L50:L51 E50:K52 M50:S52">
    <cfRule type="expression" dxfId="96" priority="1">
      <formula>$B50="OPTION"</formula>
    </cfRule>
  </conditionalFormatting>
  <conditionalFormatting sqref="L24:M26 L31:M31 L36:M37 L42:M49">
    <cfRule type="expression" dxfId="95" priority="207">
      <formula>$K24="CT (Contrôle terminal)"</formula>
    </cfRule>
  </conditionalFormatting>
  <conditionalFormatting sqref="M1:M23">
    <cfRule type="expression" dxfId="94" priority="197">
      <formula>$K1="CT (Contrôle terminal)"</formula>
    </cfRule>
  </conditionalFormatting>
  <conditionalFormatting sqref="M27:M30">
    <cfRule type="expression" dxfId="93" priority="186">
      <formula>$K27="CT (Contrôle terminal)"</formula>
    </cfRule>
  </conditionalFormatting>
  <conditionalFormatting sqref="M32:M35">
    <cfRule type="expression" dxfId="92" priority="175">
      <formula>$K32="CT (Contrôle terminal)"</formula>
    </cfRule>
  </conditionalFormatting>
  <conditionalFormatting sqref="M38:M41">
    <cfRule type="expression" dxfId="91" priority="164">
      <formula>$K38="CT (Contrôle terminal)"</formula>
    </cfRule>
  </conditionalFormatting>
  <conditionalFormatting sqref="M50:M994">
    <cfRule type="expression" dxfId="90" priority="7">
      <formula>$K50="CT (Contrôle terminal)"</formula>
    </cfRule>
  </conditionalFormatting>
  <conditionalFormatting sqref="M50:S52 A50:K52 L50:L51">
    <cfRule type="expression" dxfId="89" priority="8">
      <formula>$C50="Modification MCC"</formula>
    </cfRule>
  </conditionalFormatting>
  <conditionalFormatting sqref="N1:O49">
    <cfRule type="expression" dxfId="88" priority="161">
      <formula>$K1="CCI (CC Intégral)"</formula>
    </cfRule>
  </conditionalFormatting>
  <conditionalFormatting sqref="N50:O994">
    <cfRule type="expression" dxfId="87" priority="4">
      <formula>$K50="CCI (CC Intégral)"</formula>
    </cfRule>
  </conditionalFormatting>
  <conditionalFormatting sqref="O33:O34">
    <cfRule type="expression" dxfId="86" priority="119">
      <formula>$K33="CCI (CC Intégral)"</formula>
    </cfRule>
    <cfRule type="expression" dxfId="85" priority="120">
      <formula>$C33="Modification MCC"</formula>
    </cfRule>
    <cfRule type="expression" dxfId="84" priority="121">
      <formula>$C33="Modification"</formula>
    </cfRule>
    <cfRule type="expression" dxfId="83" priority="122">
      <formula>$C33="Création"</formula>
    </cfRule>
    <cfRule type="expression" dxfId="82" priority="123">
      <formula>$C33="Fermeture"</formula>
    </cfRule>
  </conditionalFormatting>
  <conditionalFormatting sqref="O38">
    <cfRule type="expression" dxfId="81" priority="114">
      <formula>$K38="CCI (CC Intégral)"</formula>
    </cfRule>
    <cfRule type="expression" dxfId="80" priority="115">
      <formula>$C38="Modification MCC"</formula>
    </cfRule>
    <cfRule type="expression" dxfId="79" priority="116">
      <formula>$C38="Modification"</formula>
    </cfRule>
    <cfRule type="expression" dxfId="78" priority="117">
      <formula>$C38="Création"</formula>
    </cfRule>
    <cfRule type="expression" dxfId="77" priority="118">
      <formula>$C38="Fermeture"</formula>
    </cfRule>
  </conditionalFormatting>
  <conditionalFormatting sqref="O40:O41">
    <cfRule type="expression" dxfId="76" priority="104">
      <formula>$K40="CCI (CC Intégral)"</formula>
    </cfRule>
    <cfRule type="expression" dxfId="75" priority="105">
      <formula>$C40="Modification MCC"</formula>
    </cfRule>
    <cfRule type="expression" dxfId="74" priority="106">
      <formula>$C40="Modification"</formula>
    </cfRule>
    <cfRule type="expression" dxfId="73" priority="107">
      <formula>$C40="Création"</formula>
    </cfRule>
    <cfRule type="expression" dxfId="72" priority="108">
      <formula>$C40="Fermeture"</formula>
    </cfRule>
  </conditionalFormatting>
  <conditionalFormatting sqref="O44">
    <cfRule type="expression" dxfId="71" priority="98">
      <formula>$B44="OPTION"</formula>
    </cfRule>
    <cfRule type="expression" dxfId="70" priority="99">
      <formula>$K44="CCI (CC Intégral)"</formula>
    </cfRule>
    <cfRule type="expression" dxfId="69" priority="100">
      <formula>$C44="Modification MCC"</formula>
    </cfRule>
    <cfRule type="expression" dxfId="68" priority="101">
      <formula>$C44="Modification"</formula>
    </cfRule>
    <cfRule type="expression" dxfId="67" priority="102">
      <formula>$C44="Création"</formula>
    </cfRule>
    <cfRule type="expression" dxfId="66" priority="103">
      <formula>$C44="Fermeture"</formula>
    </cfRule>
  </conditionalFormatting>
  <conditionalFormatting sqref="O44:O45">
    <cfRule type="expression" dxfId="65" priority="88">
      <formula>$K44="CCI (CC Intégral)"</formula>
    </cfRule>
    <cfRule type="expression" dxfId="64" priority="89">
      <formula>$C44="Modification MCC"</formula>
    </cfRule>
    <cfRule type="expression" dxfId="63" priority="90">
      <formula>$C44="Modification"</formula>
    </cfRule>
    <cfRule type="expression" dxfId="62" priority="91">
      <formula>$C44="Création"</formula>
    </cfRule>
    <cfRule type="expression" dxfId="61" priority="92">
      <formula>$C44="Fermeture"</formula>
    </cfRule>
  </conditionalFormatting>
  <conditionalFormatting sqref="O45">
    <cfRule type="expression" dxfId="60" priority="87">
      <formula>$B45="OPTION"</formula>
    </cfRule>
  </conditionalFormatting>
  <conditionalFormatting sqref="O45:O46">
    <cfRule type="expression" dxfId="59" priority="77">
      <formula>$K45="CCI (CC Intégral)"</formula>
    </cfRule>
    <cfRule type="expression" dxfId="58" priority="78">
      <formula>$C45="Modification MCC"</formula>
    </cfRule>
    <cfRule type="expression" dxfId="57" priority="79">
      <formula>$C45="Modification"</formula>
    </cfRule>
    <cfRule type="expression" dxfId="56" priority="80">
      <formula>$C45="Création"</formula>
    </cfRule>
    <cfRule type="expression" dxfId="55" priority="81">
      <formula>$C45="Fermeture"</formula>
    </cfRule>
  </conditionalFormatting>
  <conditionalFormatting sqref="O46">
    <cfRule type="expression" dxfId="54" priority="71">
      <formula>$K46="CCI (CC Intégral)"</formula>
    </cfRule>
    <cfRule type="expression" dxfId="53" priority="72">
      <formula>$C46="Modification MCC"</formula>
    </cfRule>
    <cfRule type="expression" dxfId="52" priority="73">
      <formula>$C46="Modification"</formula>
    </cfRule>
    <cfRule type="expression" dxfId="51" priority="74">
      <formula>$C46="Création"</formula>
    </cfRule>
    <cfRule type="expression" dxfId="50" priority="75">
      <formula>$C46="Fermeture"</formula>
    </cfRule>
    <cfRule type="expression" dxfId="49" priority="76">
      <formula>$B46="OPTION"</formula>
    </cfRule>
  </conditionalFormatting>
  <conditionalFormatting sqref="P19:S26">
    <cfRule type="expression" dxfId="48" priority="196">
      <formula>$H$15="Session Unique"</formula>
    </cfRule>
  </conditionalFormatting>
  <conditionalFormatting sqref="P27:S31">
    <cfRule type="expression" dxfId="47" priority="185">
      <formula>$H$15="Session Unique"</formula>
    </cfRule>
  </conditionalFormatting>
  <conditionalFormatting sqref="P32:S37">
    <cfRule type="expression" dxfId="46" priority="174">
      <formula>$H$15="Session Unique"</formula>
    </cfRule>
  </conditionalFormatting>
  <conditionalFormatting sqref="P38:S49">
    <cfRule type="expression" dxfId="45" priority="163">
      <formula>$H$15="Session Unique"</formula>
    </cfRule>
  </conditionalFormatting>
  <conditionalFormatting sqref="P50:S295">
    <cfRule type="expression" dxfId="44" priority="6">
      <formula>$H$15="Session Unique"</formula>
    </cfRule>
  </conditionalFormatting>
  <conditionalFormatting sqref="Q1:R994">
    <cfRule type="expression" dxfId="43" priority="2">
      <formula>$P1="Autres"</formula>
    </cfRule>
  </conditionalFormatting>
  <conditionalFormatting sqref="S1:S49">
    <cfRule type="expression" dxfId="42" priority="160">
      <formula>$P1="CT (Contrôle terminal)"</formula>
    </cfRule>
  </conditionalFormatting>
  <conditionalFormatting sqref="S24">
    <cfRule type="expression" dxfId="41" priority="150">
      <formula>$B24="OPTION"</formula>
    </cfRule>
    <cfRule type="expression" dxfId="40" priority="151">
      <formula>$P24="CT (Contrôle terminal)"</formula>
    </cfRule>
    <cfRule type="expression" dxfId="39" priority="152">
      <formula>$C24="Modification MCC"</formula>
    </cfRule>
    <cfRule type="expression" dxfId="38" priority="153">
      <formula>$C24="Modification"</formula>
    </cfRule>
    <cfRule type="expression" dxfId="37" priority="154">
      <formula>$C24="Création"</formula>
    </cfRule>
    <cfRule type="expression" dxfId="36" priority="155">
      <formula>$C24="Fermeture"</formula>
    </cfRule>
    <cfRule type="expression" dxfId="35" priority="156">
      <formula>$H$15="Session Unique"</formula>
    </cfRule>
  </conditionalFormatting>
  <conditionalFormatting sqref="S26">
    <cfRule type="expression" dxfId="34" priority="143">
      <formula>$B26="OPTION"</formula>
    </cfRule>
    <cfRule type="expression" dxfId="33" priority="144">
      <formula>$P26="CT (Contrôle terminal)"</formula>
    </cfRule>
    <cfRule type="expression" dxfId="32" priority="145">
      <formula>$C26="Modification MCC"</formula>
    </cfRule>
    <cfRule type="expression" dxfId="31" priority="146">
      <formula>$C26="Modification"</formula>
    </cfRule>
    <cfRule type="expression" dxfId="30" priority="147">
      <formula>$C26="Création"</formula>
    </cfRule>
    <cfRule type="expression" dxfId="29" priority="148">
      <formula>$C26="Fermeture"</formula>
    </cfRule>
    <cfRule type="expression" dxfId="28" priority="149">
      <formula>$H$15="Session Unique"</formula>
    </cfRule>
  </conditionalFormatting>
  <conditionalFormatting sqref="S31">
    <cfRule type="expression" dxfId="27" priority="136">
      <formula>$B31="OPTION"</formula>
    </cfRule>
    <cfRule type="expression" dxfId="26" priority="137">
      <formula>$P31="CT (Contrôle terminal)"</formula>
    </cfRule>
    <cfRule type="expression" dxfId="25" priority="138">
      <formula>$C31="Modification MCC"</formula>
    </cfRule>
    <cfRule type="expression" dxfId="24" priority="139">
      <formula>$C31="Modification"</formula>
    </cfRule>
    <cfRule type="expression" dxfId="23" priority="140">
      <formula>$C31="Création"</formula>
    </cfRule>
    <cfRule type="expression" dxfId="22" priority="141">
      <formula>$C31="Fermeture"</formula>
    </cfRule>
    <cfRule type="expression" dxfId="21" priority="142">
      <formula>$H$15="Session Unique"</formula>
    </cfRule>
  </conditionalFormatting>
  <conditionalFormatting sqref="S37">
    <cfRule type="expression" dxfId="20" priority="129">
      <formula>$B37="OPTION"</formula>
    </cfRule>
    <cfRule type="expression" dxfId="19" priority="130">
      <formula>$P37="CT (Contrôle terminal)"</formula>
    </cfRule>
    <cfRule type="expression" dxfId="18" priority="131">
      <formula>$C37="Modification MCC"</formula>
    </cfRule>
    <cfRule type="expression" dxfId="17" priority="132">
      <formula>$C37="Modification"</formula>
    </cfRule>
    <cfRule type="expression" dxfId="16" priority="133">
      <formula>$C37="Création"</formula>
    </cfRule>
    <cfRule type="expression" dxfId="15" priority="134">
      <formula>$C37="Fermeture"</formula>
    </cfRule>
    <cfRule type="expression" dxfId="14" priority="135">
      <formula>$H$15="Session Unique"</formula>
    </cfRule>
  </conditionalFormatting>
  <conditionalFormatting sqref="S44:S46">
    <cfRule type="expression" dxfId="13" priority="50">
      <formula>$B44="OPTION"</formula>
    </cfRule>
    <cfRule type="expression" dxfId="12" priority="51">
      <formula>$P44="CT (Contrôle terminal)"</formula>
    </cfRule>
    <cfRule type="expression" dxfId="11" priority="52">
      <formula>$C44="Modification MCC"</formula>
    </cfRule>
    <cfRule type="expression" dxfId="10" priority="53">
      <formula>$C44="Modification"</formula>
    </cfRule>
    <cfRule type="expression" dxfId="9" priority="54">
      <formula>$C44="Création"</formula>
    </cfRule>
    <cfRule type="expression" dxfId="8" priority="55">
      <formula>$C44="Fermeture"</formula>
    </cfRule>
    <cfRule type="expression" dxfId="7" priority="56">
      <formula>$H$15="Session Unique"</formula>
    </cfRule>
  </conditionalFormatting>
  <conditionalFormatting sqref="S50:S994">
    <cfRule type="expression" dxfId="6" priority="3">
      <formula>$P50="CT (Contrôle terminal)"</formula>
    </cfRule>
  </conditionalFormatting>
  <conditionalFormatting sqref="T18 A18:S19 A24:S26 A31:S31 A36:S37 A42:S49 A53:S295">
    <cfRule type="expression" dxfId="5" priority="218">
      <formula>$C18="Modification"</formula>
    </cfRule>
    <cfRule type="expression" dxfId="4" priority="219">
      <formula>$C18="Création"</formula>
    </cfRule>
    <cfRule type="expression" dxfId="3" priority="220">
      <formula>$C18="Fermeture"</formula>
    </cfRule>
  </conditionalFormatting>
  <conditionalFormatting sqref="T18">
    <cfRule type="expression" dxfId="2" priority="203">
      <formula>$P18="CT (Contrôle terminal)"</formula>
    </cfRule>
  </conditionalFormatting>
  <conditionalFormatting sqref="T20:T22 E20:S23">
    <cfRule type="expression" dxfId="1" priority="191">
      <formula>$B20="OPTION"</formula>
    </cfRule>
  </conditionalFormatting>
  <conditionalFormatting sqref="T47">
    <cfRule type="expression" dxfId="0" priority="157">
      <formula>$B47="OPTION"</formula>
    </cfRule>
  </conditionalFormatting>
  <dataValidations count="6">
    <dataValidation type="list" allowBlank="1" showInputMessage="1" showErrorMessage="1" sqref="D1:D6" xr:uid="{00000000-0002-0000-0800-000002000000}">
      <formula1>"Obligatoire, Facultatif, Complémentaire"</formula1>
    </dataValidation>
    <dataValidation type="list" allowBlank="1" showInputMessage="1" showErrorMessage="1" sqref="E19:I295" xr:uid="{00000000-0002-0000-0800-000000000000}">
      <formula1>"OUI, NON"</formula1>
    </dataValidation>
    <dataValidation type="list" allowBlank="1" showInputMessage="1" showErrorMessage="1" sqref="P19:P295" xr:uid="{00000000-0002-0000-0800-000001000000}">
      <formula1>"CT (Contrôle terminal), Autres"</formula1>
    </dataValidation>
    <dataValidation type="list" allowBlank="1" showInputMessage="1" showErrorMessage="1" sqref="C19:C295" xr:uid="{00000000-0002-0000-0800-000003000000}">
      <formula1>"Modification MCC"</formula1>
    </dataValidation>
    <dataValidation type="list" allowBlank="1" showInputMessage="1" showErrorMessage="1" sqref="K19:K295" xr:uid="{00000000-0002-0000-0800-000004000000}">
      <formula1>List_Controle2</formula1>
    </dataValidation>
    <dataValidation type="list" allowBlank="1" showInputMessage="1" showErrorMessage="1" sqref="Q19:Q295 N19:N295" xr:uid="{00000000-0002-0000-08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423e94b-06f5-45be-b2c4-754e83326c2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A1F57CD38B24BBDE0DD26C8C0B9C2" ma:contentTypeVersion="17" ma:contentTypeDescription="Crée un document." ma:contentTypeScope="" ma:versionID="47fd6d5ca26f6c5639275b72cc4942e5">
  <xsd:schema xmlns:xsd="http://www.w3.org/2001/XMLSchema" xmlns:xs="http://www.w3.org/2001/XMLSchema" xmlns:p="http://schemas.microsoft.com/office/2006/metadata/properties" xmlns:ns3="f423e94b-06f5-45be-b2c4-754e83326c28" xmlns:ns4="dce5c879-9288-47ea-9099-40aa50da3e93" targetNamespace="http://schemas.microsoft.com/office/2006/metadata/properties" ma:root="true" ma:fieldsID="9b172090b263548408d07892ed2e1c75" ns3:_="" ns4:_="">
    <xsd:import namespace="f423e94b-06f5-45be-b2c4-754e83326c28"/>
    <xsd:import namespace="dce5c879-9288-47ea-9099-40aa50da3e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3e94b-06f5-45be-b2c4-754e83326c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5c879-9288-47ea-9099-40aa50da3e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f423e94b-06f5-45be-b2c4-754e83326c28"/>
  </ds:schemaRefs>
</ds:datastoreItem>
</file>

<file path=customXml/itemProps3.xml><?xml version="1.0" encoding="utf-8"?>
<ds:datastoreItem xmlns:ds="http://schemas.openxmlformats.org/officeDocument/2006/customXml" ds:itemID="{D6D49FD4-19F8-43A1-9445-D4AC3D3EE6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23e94b-06f5-45be-b2c4-754e83326c28"/>
    <ds:schemaRef ds:uri="dce5c879-9288-47ea-9099-40aa50da3e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29</vt:i4>
      </vt:variant>
    </vt:vector>
  </HeadingPairs>
  <TitlesOfParts>
    <vt:vector size="36" baseType="lpstr">
      <vt:lpstr>Listes</vt:lpstr>
      <vt:lpstr>Calcul</vt:lpstr>
      <vt:lpstr>Fiche Générale</vt:lpstr>
      <vt:lpstr>M1 MAQUETTE (ANNUEL)</vt:lpstr>
      <vt:lpstr>M1 MCC (ANNUEL)</vt:lpstr>
      <vt:lpstr>M2 MAQUETTE (ANNUEL)</vt:lpstr>
      <vt:lpstr>M2 MCC (ANNUEL)</vt:lpstr>
      <vt:lpstr>CREATES</vt:lpstr>
      <vt:lpstr>CREATES_Antenne</vt:lpstr>
      <vt:lpstr>DS4H</vt:lpstr>
      <vt:lpstr>DS4H_Antenne</vt:lpstr>
      <vt:lpstr>ELMI</vt:lpstr>
      <vt:lpstr>ELMI_Antenne</vt:lpstr>
      <vt:lpstr>HEALTHY</vt:lpstr>
      <vt:lpstr>HEALTHY_Antenne</vt:lpstr>
      <vt:lpstr>IAE</vt:lpstr>
      <vt:lpstr>IDPD</vt:lpstr>
      <vt:lpstr>INSPE</vt:lpstr>
      <vt:lpstr>LEXSOCIETE</vt:lpstr>
      <vt:lpstr>LEXSOCIETE_Antenne</vt:lpstr>
      <vt:lpstr>LIFE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ODYSSEE</vt:lpstr>
      <vt:lpstr>ODYSSEE_Antenne</vt:lpstr>
      <vt:lpstr>POLYTECH_SOPHIA</vt:lpstr>
      <vt:lpstr>SPECTRUM</vt:lpstr>
      <vt:lpstr>SPECTRUM_ANTENNE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Kelly CICCOLINI</cp:lastModifiedBy>
  <cp:revision/>
  <dcterms:created xsi:type="dcterms:W3CDTF">2022-09-27T13:03:25Z</dcterms:created>
  <dcterms:modified xsi:type="dcterms:W3CDTF">2024-02-09T14:25:17Z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0x010100F5CA1F57CD38B24BBDE0DD26C8C0B9C2</vt:lpwstr>
  </property>
  <property fmtid="{D5CDD505-2E9C-101B-9397-08002B2CF9AE}" pid="3" name="MediaServiceImageTags">
    <vt:lpwstr/>
  </property>
</Properties>
</file>