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F:\maquette SV pour  2026-27\MCC\"/>
    </mc:Choice>
  </mc:AlternateContent>
  <xr:revisionPtr revIDLastSave="0" documentId="13_ncr:1_{C4DE8F5E-7C81-4EF6-A2AF-D5AB69585729}" xr6:coauthVersionLast="47" xr6:coauthVersionMax="47" xr10:uidLastSave="{00000000-0000-0000-0000-000000000000}"/>
  <bookViews>
    <workbookView xWindow="-108" yWindow="-108" windowWidth="23256" windowHeight="12456" firstSheet="2" activeTab="2" xr2:uid="{00000000-000D-0000-FFFF-FFFF00000000}"/>
  </bookViews>
  <sheets>
    <sheet name="Listes" sheetId="6" state="hidden" r:id="rId1"/>
    <sheet name="Calcul" sheetId="17" state="hidden" r:id="rId2"/>
    <sheet name="Fiche Générale" sheetId="2" r:id="rId3"/>
    <sheet name="MCC ARE" sheetId="20" r:id="rId4"/>
    <sheet name="S5 Maquette" sheetId="3" r:id="rId5"/>
    <sheet name="S5 MCC" sheetId="19" r:id="rId6"/>
    <sheet name="S6 Maquette" sheetId="12" r:id="rId7"/>
    <sheet name="S6 MCC" sheetId="18" r:id="rId8"/>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5">#REF!</definedName>
    <definedName name="liste_cmp" localSheetId="6">#REF!</definedName>
    <definedName name="liste_cmp" localSheetId="7">#REF!</definedName>
    <definedName name="liste_cmp">#REF!</definedName>
    <definedName name="liste_mention" localSheetId="5">#REF!</definedName>
    <definedName name="liste_mention" localSheetId="6">#REF!</definedName>
    <definedName name="liste_mention" localSheetId="7">#REF!</definedName>
    <definedName name="liste_mention">#REF!</definedName>
    <definedName name="Médecine" localSheetId="5">#REF!</definedName>
    <definedName name="Médecine" localSheetId="6">#REF!</definedName>
    <definedName name="Médecine" localSheetId="7">#REF!</definedName>
    <definedName name="Médecine">#REF!</definedName>
    <definedName name="Por" localSheetId="5">#REF!</definedName>
    <definedName name="Por" localSheetId="6">#REF!</definedName>
    <definedName name="Por" localSheetId="7">#REF!</definedName>
    <definedName name="Por">#REF!</definedName>
    <definedName name="Portail_Droit">Listes!$A$11:$A$12</definedName>
    <definedName name="Portail_EG">Listes!$B$11:$B$12</definedName>
    <definedName name="Portail_LLAC">Listes!$D$11:$D$19</definedName>
    <definedName name="Portail_SHS" localSheetId="5">#REF!</definedName>
    <definedName name="Portail_SHS" localSheetId="6">#REF!</definedName>
    <definedName name="Portail_SHS" localSheetId="7">#REF!</definedName>
    <definedName name="Portail_SHS">Listes!$C$11:$C$22</definedName>
    <definedName name="Portail_ST">Listes!$E$11:$E$27</definedName>
    <definedName name="Portail_STAPS">Listes!$G$11:$G$14</definedName>
    <definedName name="Portail_SV">Listes!$F$11:$F$14</definedName>
    <definedName name="tab_code" localSheetId="5">#REF!</definedName>
    <definedName name="tab_code" localSheetId="6">#REF!</definedName>
    <definedName name="tab_code" localSheetId="7">#REF!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 i="18" l="1"/>
  <c r="A21" i="18"/>
  <c r="A22" i="18"/>
  <c r="A23" i="18"/>
  <c r="A24" i="18"/>
  <c r="A25" i="18"/>
  <c r="A19" i="18"/>
  <c r="A29" i="19"/>
  <c r="A28" i="19"/>
  <c r="A27" i="19"/>
  <c r="A25" i="19"/>
  <c r="A24" i="19"/>
  <c r="A23" i="19"/>
  <c r="A22" i="19"/>
  <c r="A21" i="19"/>
  <c r="A20" i="19"/>
  <c r="A19" i="19"/>
  <c r="A26" i="19"/>
  <c r="D33" i="18" l="1"/>
  <c r="E33" i="18"/>
  <c r="F33" i="18"/>
  <c r="G33" i="18"/>
  <c r="H33" i="18"/>
  <c r="I33" i="18"/>
  <c r="J33" i="18"/>
  <c r="A26" i="18"/>
  <c r="A27" i="18"/>
  <c r="A28" i="18"/>
  <c r="A29" i="18"/>
  <c r="A30" i="18"/>
  <c r="A31" i="18"/>
  <c r="A33" i="18"/>
  <c r="A34" i="18"/>
  <c r="A35" i="18"/>
  <c r="A36" i="18"/>
  <c r="A37" i="18"/>
  <c r="A38" i="18"/>
  <c r="A39" i="18"/>
  <c r="A41" i="18"/>
  <c r="A42" i="18"/>
  <c r="A43" i="18"/>
  <c r="A45" i="18"/>
  <c r="A46" i="18"/>
  <c r="A47" i="18"/>
  <c r="A48" i="18"/>
  <c r="A49" i="18"/>
  <c r="A50"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301" i="18"/>
  <c r="A302" i="18"/>
  <c r="A31" i="19"/>
  <c r="A30" i="19"/>
  <c r="B30" i="19"/>
  <c r="B32" i="19"/>
  <c r="B31" i="19"/>
  <c r="A32" i="19"/>
  <c r="K18"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H18" i="17"/>
  <c r="C302" i="18"/>
  <c r="B302" i="18"/>
  <c r="C301" i="18"/>
  <c r="B301" i="18"/>
  <c r="C300" i="18"/>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0" i="18"/>
  <c r="B50" i="18"/>
  <c r="C49" i="18"/>
  <c r="B49" i="18"/>
  <c r="C48" i="18"/>
  <c r="B48" i="18"/>
  <c r="C47" i="18"/>
  <c r="B47" i="18"/>
  <c r="C46" i="18"/>
  <c r="B46" i="18"/>
  <c r="C45" i="18"/>
  <c r="B45" i="18"/>
  <c r="C43" i="18"/>
  <c r="B43" i="18"/>
  <c r="C42" i="18"/>
  <c r="B42" i="18"/>
  <c r="C41" i="18"/>
  <c r="B41" i="18"/>
  <c r="C39" i="18"/>
  <c r="B39" i="18"/>
  <c r="C38" i="18"/>
  <c r="B38" i="18"/>
  <c r="C37" i="18"/>
  <c r="B37" i="18"/>
  <c r="C36" i="18"/>
  <c r="B36" i="18"/>
  <c r="C35" i="18"/>
  <c r="B35" i="18"/>
  <c r="C34" i="18"/>
  <c r="B34" i="18"/>
  <c r="C33" i="18"/>
  <c r="B33" i="18"/>
  <c r="C31" i="18"/>
  <c r="B31" i="18"/>
  <c r="C30" i="18"/>
  <c r="B30" i="18"/>
  <c r="B29" i="18"/>
  <c r="C28" i="18"/>
  <c r="B28" i="18"/>
  <c r="B27" i="18"/>
  <c r="B26" i="18"/>
  <c r="B15" i="19"/>
  <c r="B13" i="19"/>
  <c r="E15" i="19"/>
  <c r="E13" i="19"/>
  <c r="C307" i="19"/>
  <c r="B307" i="19"/>
  <c r="A307" i="19"/>
  <c r="C306" i="19"/>
  <c r="B306" i="19"/>
  <c r="A306" i="19"/>
  <c r="C305" i="19"/>
  <c r="B305" i="19"/>
  <c r="A305" i="19"/>
  <c r="C304" i="19"/>
  <c r="B304" i="19"/>
  <c r="A304" i="19"/>
  <c r="C303" i="19"/>
  <c r="B303" i="19"/>
  <c r="A30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E10" i="19"/>
  <c r="H7" i="19"/>
  <c r="E7" i="19"/>
  <c r="B7" i="19"/>
  <c r="E15" i="18"/>
  <c r="B15" i="18"/>
  <c r="E10" i="18"/>
  <c r="H7" i="18"/>
  <c r="E7" i="18"/>
  <c r="B7" i="18"/>
  <c r="M18" i="17"/>
  <c r="L18" i="17"/>
  <c r="J18" i="17"/>
  <c r="I18" i="17"/>
  <c r="F5" i="17"/>
  <c r="E5" i="17"/>
  <c r="C5" i="17"/>
  <c r="B5"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E10" i="12"/>
  <c r="E7" i="12"/>
  <c r="B7" i="12"/>
  <c r="B7" i="3"/>
  <c r="E10" i="3"/>
  <c r="E7" i="3"/>
  <c r="H7" i="12"/>
  <c r="H7" i="3"/>
  <c r="F18" i="17" l="1"/>
  <c r="B18" i="17"/>
  <c r="D5" i="17"/>
  <c r="D18" i="17" s="1"/>
  <c r="D20" i="17" s="1"/>
  <c r="H15" i="12" s="1"/>
  <c r="E18" i="17"/>
  <c r="C18" i="17"/>
  <c r="A5" i="17"/>
  <c r="A7" i="17" s="1"/>
  <c r="H13" i="3" s="1"/>
  <c r="D7" i="17" l="1"/>
  <c r="H13" i="12" s="1"/>
  <c r="A18" i="17"/>
  <c r="A20" i="17" s="1"/>
  <c r="H15" i="3" s="1"/>
  <c r="A10" i="17" l="1"/>
  <c r="A13" i="2" s="1"/>
  <c r="A22" i="17"/>
  <c r="C13" i="2" s="1"/>
</calcChain>
</file>

<file path=xl/sharedStrings.xml><?xml version="1.0" encoding="utf-8"?>
<sst xmlns="http://schemas.openxmlformats.org/spreadsheetml/2006/main" count="1259" uniqueCount="526">
  <si>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</si>
  <si>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</si>
  <si>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</si>
  <si>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</si>
  <si>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</si>
  <si>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</si>
  <si>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</si>
  <si>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</si>
  <si>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</si>
  <si>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</si>
  <si>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</si>
  <si>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</si>
  <si>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</si>
  <si>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</si>
  <si>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</si>
  <si>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</si>
  <si>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</si>
  <si>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</si>
  <si>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</si>
  <si>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</si>
  <si>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</si>
  <si>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</si>
  <si>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</si>
  <si>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</si>
  <si>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</si>
  <si>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</si>
  <si>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</si>
  <si>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</si>
  <si>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</si>
  <si>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</si>
  <si>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</si>
  <si>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</si>
  <si>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</si>
  <si>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</si>
  <si>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</si>
  <si>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</si>
  <si>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</si>
  <si>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</si>
  <si>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</si>
  <si>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</si>
  <si>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</si>
  <si>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</si>
  <si>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</si>
  <si>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</si>
  <si>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</si>
  <si>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</si>
  <si>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</si>
  <si>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</si>
  <si>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</si>
  <si>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</si>
  <si>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</si>
  <si>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</si>
  <si>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</si>
  <si>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</si>
  <si>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</si>
  <si>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</si>
  <si>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</si>
  <si>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</si>
  <si>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</si>
  <si>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</si>
  <si>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</si>
  <si>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</si>
  <si>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</si>
  <si>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</si>
  <si>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</si>
  <si>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</si>
  <si>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</si>
  <si>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</si>
  <si>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</si>
  <si>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</si>
  <si>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</si>
  <si>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</si>
  <si>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</si>
  <si>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</si>
  <si>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</si>
  <si>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</si>
  <si>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</si>
  <si>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</si>
  <si>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</si>
  <si>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</si>
  <si>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</si>
  <si>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</si>
  <si>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</si>
  <si>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</si>
  <si>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</si>
  <si>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</si>
  <si>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</si>
  <si>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</si>
  <si>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</si>
  <si>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</si>
  <si>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</si>
  <si>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</si>
  <si>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</si>
  <si>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</si>
  <si>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</si>
  <si>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</si>
  <si>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</si>
  <si>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</si>
  <si>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</si>
  <si>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</si>
  <si>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</si>
  <si>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</si>
  <si>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</si>
  <si>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</si>
  <si>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</si>
  <si>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</si>
  <si>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</si>
  <si>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</si>
  <si>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</si>
  <si>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</si>
  <si>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</si>
  <si>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</si>
  <si>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</si>
  <si>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</si>
  <si>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</si>
  <si>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</si>
  <si>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</si>
  <si>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</si>
  <si>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</si>
  <si>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</si>
  <si>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</si>
  <si>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</si>
  <si>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</si>
  <si>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</si>
  <si>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</si>
  <si>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</si>
  <si>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</si>
  <si>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</si>
  <si>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</si>
  <si>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</si>
  <si>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</si>
  <si>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</si>
  <si>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</si>
  <si>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</si>
  <si>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</si>
  <si>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</si>
  <si>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</si>
  <si>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</si>
  <si>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</si>
  <si>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</si>
  <si>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</si>
  <si>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</si>
  <si>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</si>
  <si>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</si>
  <si>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</si>
  <si>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</si>
  <si>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</si>
  <si>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</si>
  <si>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</si>
  <si>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</si>
  <si>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</si>
  <si>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</si>
  <si>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</si>
  <si>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</si>
  <si>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</si>
  <si>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</si>
  <si>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</si>
  <si>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</si>
  <si>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</si>
  <si>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</si>
  <si>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</si>
  <si>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</si>
  <si>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</si>
  <si>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</si>
  <si>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</si>
  <si>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</si>
  <si>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</si>
  <si>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</si>
  <si>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</si>
  <si>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</si>
  <si>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</si>
  <si>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</si>
  <si>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</si>
  <si>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</si>
  <si>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</si>
  <si>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</si>
  <si>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</si>
  <si>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</si>
  <si>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</si>
  <si>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</si>
  <si>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</si>
  <si>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</si>
  <si>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</si>
  <si>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</si>
  <si>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</si>
  <si>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</si>
  <si>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</si>
  <si>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</si>
  <si>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</si>
  <si>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</si>
  <si>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</si>
  <si>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</si>
  <si>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</si>
  <si>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</si>
  <si>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</si>
  <si>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</si>
  <si>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</si>
  <si>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SLVBM3</t>
  </si>
  <si>
    <t>Parcours Type en L3</t>
  </si>
  <si>
    <t>Parcours Type</t>
  </si>
  <si>
    <t>Biologie Moléculaire et Génétique (BMG)</t>
  </si>
  <si>
    <t>Heures Maquette</t>
  </si>
  <si>
    <t>Heures Valorisées</t>
  </si>
  <si>
    <t>COMPENSATION</t>
  </si>
  <si>
    <t>Les MCC déterminent le mode de compensation entre UE, semestre et année ainsi que la possibilité d’une note éliminatoire.</t>
  </si>
  <si>
    <t>Obtention des UE</t>
  </si>
  <si>
    <t>*Les UE sont capitalisables si note supérieure ou égale à 10/20</t>
  </si>
  <si>
    <t>*Les ECUEs sont capitalisables et la durée de conservation est illimitée si note supérieure ou égale à 10/20</t>
  </si>
  <si>
    <t>*Toute ECUE et UE ayant une note finale supérieure ou égale à 10/20 est validée et ne peut pas être repassée.</t>
  </si>
  <si>
    <t>*Compensation entre ECUE au sein d'une UE --&gt; obtention UE si note supérieure ou égale à 10/20</t>
  </si>
  <si>
    <t>Obtention du Semestre</t>
  </si>
  <si>
    <t>*Compensation entre UE constituant chaque parcours si aucune note n'est inférieure à 6/20 à l'UE --&gt; obtention semestre si supérieur ou égale à 10/20</t>
  </si>
  <si>
    <t>*L' UE CT ne peut en aucun cas compenser les UE disciplinaires composant chaque semestre. Elle n'est prise en compte que si la moyenne des UE disciplinaires est supérieure ou égale à 10/20.</t>
  </si>
  <si>
    <t>*Tout changement de parcours entre le S5 et le S6 devra étre demandé par écrit à l'aide de la fiche "changement de parcours" et visée par le responsable des parcours concernés.</t>
  </si>
  <si>
    <t>Obtention de l'Année</t>
  </si>
  <si>
    <t>*Pas de compensation entre les semestres</t>
  </si>
  <si>
    <t>Note éliminatoire/ Note seuil</t>
  </si>
  <si>
    <t>Il n'y a pas de note éliminatoire mais un seuil de compensation:</t>
  </si>
  <si>
    <t>&lt; 6/20 à l'UE empéchant la compensation entre les UE</t>
  </si>
  <si>
    <t>Validation diplôme</t>
  </si>
  <si>
    <t>*Validation de la 3ième année (avec validation de la L1 + L2) --&gt; obtention de 180 ECTS</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</si>
  <si>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</si>
  <si>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</si>
  <si>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</si>
  <si>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</si>
  <si>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controles intermédiaires (avec même coefficient et au bénéfice de l'étudiant).</t>
  </si>
  <si>
    <t>*Pour les dispensés d'assiduité ajournés, la note de la session 2 remplace la note de la session 1 sans prise en compte de la note d'éventuels controles intermédiaires (règlement du statut DA).</t>
  </si>
  <si>
    <t>*En session 2, selon l'effectif concerné, un oral ou un écrit pourra étre réalisé.</t>
  </si>
  <si>
    <t>Accès en 3ième année de santé (LAS)</t>
  </si>
  <si>
    <t>*La demande d'inscription en L3 LAS SV doit passer par ecandidat (ou autre système).</t>
  </si>
  <si>
    <t>*Impossibilité de rejoindre la L3 LAS SV au semestre 6.</t>
  </si>
  <si>
    <t>REORIENTATION / ORIENTATION VERS LE PORTAIL SV</t>
  </si>
  <si>
    <t>*Toute orientation ou réorientation vers le portail SV d'un étudiant UCA (DL comprise) devra être faite par écrit à l'aide de la fiche de demande de réorientation/orientation et devra avoir obtenu l'aval du responsable d'année ou de la commission SV.</t>
  </si>
  <si>
    <t>*Tout changement de parcours début S5 ou entre le S5 et le S6 devra être demandé à l'aide de la fiche changement de parcours et validé par les responsables de parcours concernés.</t>
  </si>
  <si>
    <t>REDOUBLEMENT</t>
  </si>
  <si>
    <t>*Les ECUEs et UE sont capitalisables et la durée de conservation est illimitée si note supérieure ou égale à 10/20.</t>
  </si>
  <si>
    <t>*Toute note d'une ECUE inférieure à 10/20 au sein d'une UE non acquise (&lt;10/20) sera supprimée.</t>
  </si>
  <si>
    <t xml:space="preserve">*Dans tous les cas, la demande d'autorisation de triplement est réalisée à l'aide de la fiche "demande Inscription" et accordé uniquement sur autorisation du Jury (ou sur accord des responsables d'année et/ou de parcours une fois le jury passé et à l'aide de la fiche prévue à cet effet). </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</si>
  <si>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</si>
  <si>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</si>
  <si>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</si>
  <si>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</si>
  <si>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</si>
  <si>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</si>
  <si>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</si>
  <si>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</si>
  <si>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</si>
  <si>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</si>
  <si>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</si>
  <si>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</si>
  <si>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</si>
  <si>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</si>
  <si>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</si>
  <si>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</si>
  <si>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</si>
  <si>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</si>
  <si>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</si>
  <si>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</si>
  <si>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0.1</t>
  </si>
  <si>
    <t>0.2</t>
  </si>
  <si>
    <t>Biologie des Génomes</t>
  </si>
  <si>
    <t>1.1</t>
  </si>
  <si>
    <t>Structure et expression des génomes</t>
  </si>
  <si>
    <t>1.2</t>
  </si>
  <si>
    <t>Bio-informatique</t>
  </si>
  <si>
    <t>1.3</t>
  </si>
  <si>
    <t>Analyse Intégrative</t>
  </si>
  <si>
    <t>Aspects Moleculaires du Traitement de l'Information Cellulaire</t>
  </si>
  <si>
    <t>2.1</t>
  </si>
  <si>
    <t>Les acteurs moléculaires de l'information cellulaire</t>
  </si>
  <si>
    <t>2.2</t>
  </si>
  <si>
    <t>Biochimie structurale et régulations enzymatiques</t>
  </si>
  <si>
    <t>Physiologie Animale integrée et approches pratiques en biologie moléculaire et cellulaire</t>
  </si>
  <si>
    <t>3.1</t>
  </si>
  <si>
    <t>Physiologie Animale Intégrée</t>
  </si>
  <si>
    <t>3.2</t>
  </si>
  <si>
    <t>Approches pratiques en biologie moléculaire et cellulaire</t>
  </si>
  <si>
    <t>Taux encadrement : 1 EC pour 10 ET - SAE mise en place</t>
  </si>
  <si>
    <t>Génétique Procaryote et Eucaryote</t>
  </si>
  <si>
    <t>4.1</t>
  </si>
  <si>
    <t>Régulation Génétique Procaryote</t>
  </si>
  <si>
    <t>Taux encradrement : 1 EC pour 10 ET</t>
  </si>
  <si>
    <t>4.2</t>
  </si>
  <si>
    <t>Génétique eucaryotes</t>
  </si>
  <si>
    <t>en plus, 1 seule et non prise en compte dans calcul semestre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</si>
  <si>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</si>
  <si>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</si>
  <si>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</si>
  <si>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</si>
  <si>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</si>
  <si>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</si>
  <si>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</si>
  <si>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</si>
  <si>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</si>
  <si>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</si>
  <si>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</si>
  <si>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</si>
  <si>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</si>
  <si>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</si>
  <si>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</si>
  <si>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</si>
  <si>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</si>
  <si>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</si>
  <si>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</si>
  <si>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</si>
  <si>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</si>
  <si>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</si>
  <si>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</si>
  <si>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</si>
  <si>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</si>
  <si>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</si>
  <si>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</si>
  <si>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</si>
  <si>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</si>
  <si>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2h30</t>
  </si>
  <si>
    <t>2h</t>
  </si>
  <si>
    <t>pas de CT</t>
  </si>
  <si>
    <t>pas de session 2</t>
  </si>
  <si>
    <t>session unique - pas de session 2</t>
  </si>
  <si>
    <t>Ecrit</t>
  </si>
  <si>
    <t>session 2 : soit Ecrit (2h) soit oral (20min) selon effectif</t>
  </si>
  <si>
    <t>Anglais 6</t>
  </si>
  <si>
    <t>Statistiques et Evolution moléculaire</t>
  </si>
  <si>
    <t>Statistiques II</t>
  </si>
  <si>
    <t>Evolution moléculaire et phylogénie</t>
  </si>
  <si>
    <t>Immunologie et Biotechnologies</t>
  </si>
  <si>
    <t>Immunologie 1</t>
  </si>
  <si>
    <t>Biotechnologies</t>
  </si>
  <si>
    <t>1 UE AU CHOIX</t>
  </si>
  <si>
    <t>UE Min 1 ; Max 1</t>
  </si>
  <si>
    <t>Endocrinologie générale et Exploration fonctionnelle en Physiologie Animale</t>
  </si>
  <si>
    <t>3.1.1</t>
  </si>
  <si>
    <t>Endocrinologie Générale</t>
  </si>
  <si>
    <t>3.1.2</t>
  </si>
  <si>
    <t>Techniques d'exploration fonctionnelle en Physiologie Animale</t>
  </si>
  <si>
    <t>Taux encadrement TP : 1 EC pour 8 ET</t>
  </si>
  <si>
    <t>Biologie Végétale Intégrative</t>
  </si>
  <si>
    <t>3.2.1</t>
  </si>
  <si>
    <t>Biologie du développement végétal</t>
  </si>
  <si>
    <t>Taux encadrement TP : 1 EC pour 8 ET - Mise en place d'une SAE sur les TP</t>
  </si>
  <si>
    <t>3.2.2</t>
  </si>
  <si>
    <t>Histoire évolutive des angiospermes</t>
  </si>
  <si>
    <t>(18h TP incluant 3h Sortie Terrain) - Taux encadrement TP et terrain : 1 EC pour 12 ET</t>
  </si>
  <si>
    <t>Biologie du développement animal et pratique</t>
  </si>
  <si>
    <t>4.1.1</t>
  </si>
  <si>
    <t>Biologie du développement animal</t>
  </si>
  <si>
    <t>Taux encadrement TP : 1 EC pour 10 ET</t>
  </si>
  <si>
    <t>4.1.2</t>
  </si>
  <si>
    <t>1 ECUE AU CHOIX</t>
  </si>
  <si>
    <t>ECUE Min 1 ; Max 1</t>
  </si>
  <si>
    <t>4.1.2.1</t>
  </si>
  <si>
    <t xml:space="preserve"> Immunologie 2</t>
  </si>
  <si>
    <t>4.1.2.2</t>
  </si>
  <si>
    <t xml:space="preserve"> Imagerie Tissulaire</t>
  </si>
  <si>
    <t>Numéro clausus : 20 - Taux encadrement TP : 1 EC pour 10 ET</t>
  </si>
  <si>
    <t>4.1.2.3</t>
  </si>
  <si>
    <t>Physiopathologie de la nutriton et du métabolisme</t>
  </si>
  <si>
    <t>Biologie des Adaptations</t>
  </si>
  <si>
    <t>4.2.1</t>
  </si>
  <si>
    <t>Biologie des adaptations et interactions durables</t>
  </si>
  <si>
    <t>4.2.2</t>
  </si>
  <si>
    <t>4.2.2.1</t>
  </si>
  <si>
    <t>Projet communication scientifique</t>
  </si>
  <si>
    <t>SLEVM613</t>
  </si>
  <si>
    <t>Taux encadrement TP/projet : 1 EC pour 20 ET</t>
  </si>
  <si>
    <t>4.2.2.2</t>
  </si>
  <si>
    <t>1 UE à visée professionnalisantes (n° 2)</t>
  </si>
  <si>
    <t>1h</t>
  </si>
  <si>
    <t>1h30</t>
  </si>
  <si>
    <t>session unique, pas de session 2</t>
  </si>
  <si>
    <t>30 min/ ET</t>
  </si>
  <si>
    <t>session unique, pas de session 2 - Session 1 : bloquer une journée (présentation d'un article scientifique)</t>
  </si>
  <si>
    <t>Numéro clausus : 60</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</si>
  <si>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</si>
  <si>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</si>
  <si>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</si>
  <si>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</si>
  <si>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*Une fiche de demande de réorientation/orientation en la licence SV doit etre établie dans tous les cas et avoir reçu l'aval des responsables d'année et de parcours.</t>
  </si>
  <si>
    <t>Régles aux examens et évaluations notées</t>
  </si>
  <si>
    <t>session 2 : soit un ecrit sur table soit sur ordinateur au centre numérique valrose possible</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</si>
  <si>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</si>
  <si>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*La note finale au diplôme correspond à la note de validation de la 3ième année</t>
  </si>
  <si>
    <t>TP en salle informatique - Taux encadrement : 1 EC pour 18 ET</t>
  </si>
  <si>
    <t>TP en salle informatique - Taux encadrement TP : 1 EC pour 18 ET</t>
  </si>
  <si>
    <t>Taux encadrement TP : 1 EC pour 8 ET sinon pour TP en salle info : 1EC pour 18 ET</t>
  </si>
  <si>
    <t>* La note finale au bloc disciplinaire doit etre supérieure ou égale à 10/20 pour que les CT soient prises en compte dans le calcul final du semestre.</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</si>
  <si>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</si>
  <si>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</si>
  <si>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*Aucun dispositif connecté (montre connectée, téléphone, autre) n'est autorisé aux examens. Tout dispositif de ce type devra étre retiré durant toute la période dédié à l'examen.</t>
  </si>
  <si>
    <t>*Pour tout examen, seuls sont autorisé un stylo, un correcteur et la carte étudiant sur le plan de travail. Toute autre possession personnelle (trousse) ou objet devra etre retiré de l'espace de composition.</t>
  </si>
  <si>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</si>
  <si>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*Le semestre est acquis si après compensation, la moyenne est supérieure ou égale à 10/20.</t>
  </si>
  <si>
    <t>*Seules les calculatrices scientifiques basiques, non programmables et sans aucune possibilité de réseau ou USB, de type "TI 36xPro" et "Fx 92+ collège", sont autorisées aux examens.</t>
  </si>
  <si>
    <t>*Toute absence à une activité notée devra être justifiée dans les 5 jours après la réalisation de l’activité par déposition du justificatif original et officiel (maladie, employeur, sportif…) auprès du responsable de l’ECUE ou UE.</t>
  </si>
  <si>
    <r>
      <t xml:space="preserve">*Une absence à un contrôle présentant un % </t>
    </r>
    <r>
      <rPr>
        <sz val="11"/>
        <rFont val="Calibri"/>
        <family val="2"/>
      </rPr>
      <t>supérieur ou égal</t>
    </r>
    <r>
      <rPr>
        <sz val="11"/>
        <rFont val="Calibri"/>
        <family val="2"/>
        <scheme val="minor"/>
      </rPr>
      <t xml:space="preserve"> à 50% (en particulier le contrôle final) ne peut pas être neutralisé (tout statut concerné). Elle aboutit a un ABJ ou ABI (qui équivaut à un zéro)</t>
    </r>
  </si>
  <si>
    <r>
      <t>*L'accés à la L3 LAS SV pour les étudiants L2SV ou extérieurs est à numéro clausus (limité à 15) et est au mérite : Pour les L2SV: moyenne des UEs de SV (L1 SV et L2 SV, hors CT) supérieure ou égale à 12/20, validation de toutes les ECUEs SV en session 1, sans compensation (</t>
    </r>
    <r>
      <rPr>
        <sz val="11"/>
        <rFont val="Calibri"/>
        <family val="2"/>
      </rPr>
      <t>≥</t>
    </r>
    <r>
      <rPr>
        <sz val="9.9"/>
        <rFont val="Calibri"/>
        <family val="2"/>
      </rPr>
      <t xml:space="preserve"> </t>
    </r>
    <r>
      <rPr>
        <sz val="11"/>
        <rFont val="Calibri"/>
        <family val="2"/>
        <scheme val="minor"/>
      </rPr>
      <t>10/20) et sans redoublement - Pour les extérieurs : le parcours antérieur doit préparer au parcours demandé avec acquisition des pré-requis, validation des matières en session 1 et moyenne des matières scientifiques supérieure ou égale à 14/20.</t>
    </r>
  </si>
  <si>
    <r>
      <t xml:space="preserve">*Toute ECUE ayant un résultat inférieur à 10/20 au sein d'une UE ayant un résultat supérieur ou égal à 10/20 est validée par compensation et ne peut pas être repassée, </t>
    </r>
    <r>
      <rPr>
        <sz val="11"/>
        <color rgb="FFFF0000"/>
        <rFont val="Calibri"/>
        <family val="2"/>
        <scheme val="minor"/>
      </rPr>
      <t>même en cas de refus de compensation.</t>
    </r>
  </si>
  <si>
    <r>
      <t>*Les UE facultatives (UE à visée professionnalisantes) ne peuvent pas participer à l'obtention du semestre, à l'exception du semestre 6</t>
    </r>
    <r>
      <rPr>
        <sz val="11"/>
        <color rgb="FFFF0000"/>
        <rFont val="Calibri"/>
        <family val="2"/>
        <scheme val="minor"/>
      </rPr>
      <t xml:space="preserve"> où elles sont incluses dans les CT (en option).</t>
    </r>
  </si>
  <si>
    <t>*Validation de chacun des semestres (supérieur ou égale à 10/20)</t>
  </si>
  <si>
    <t>Anglais 5</t>
  </si>
  <si>
    <t>Grands défis sociétaux : IA 3</t>
  </si>
  <si>
    <t>1 ECUE au choix</t>
  </si>
  <si>
    <t>SLUBM500</t>
  </si>
  <si>
    <t>SLEBM500</t>
  </si>
  <si>
    <t>SLEBM501</t>
  </si>
  <si>
    <t>SLEBM502</t>
  </si>
  <si>
    <t>SLUBM501</t>
  </si>
  <si>
    <t>SLEBM503</t>
  </si>
  <si>
    <t>SLEBM504</t>
  </si>
  <si>
    <t>SLUMBM503</t>
  </si>
  <si>
    <t>SLEBM507</t>
  </si>
  <si>
    <t>SLEBM508</t>
  </si>
  <si>
    <t>SLUBM502</t>
  </si>
  <si>
    <t>SLEBM505</t>
  </si>
  <si>
    <t>SLEBM506</t>
  </si>
  <si>
    <t>1 UE à visée professionnalisantes (sur liste)</t>
  </si>
  <si>
    <t>UE Competences transversales 1 (S6)</t>
  </si>
  <si>
    <t>Grands défis sociétaux : TEDS 3</t>
  </si>
  <si>
    <t xml:space="preserve">UE Competences transversales 2 (S6) </t>
  </si>
  <si>
    <t>SLUBM600</t>
  </si>
  <si>
    <t>SLEBM600</t>
  </si>
  <si>
    <t>SLEBM601</t>
  </si>
  <si>
    <t>SLUBM601</t>
  </si>
  <si>
    <t>SLEBM602</t>
  </si>
  <si>
    <t>SLEBM603</t>
  </si>
  <si>
    <t>SLEBM612</t>
  </si>
  <si>
    <t>SLUBM605</t>
  </si>
  <si>
    <t>SLEVM610</t>
  </si>
  <si>
    <t>SLUBM604</t>
  </si>
  <si>
    <t>SLEBM610</t>
  </si>
  <si>
    <t>SLEBM609</t>
  </si>
  <si>
    <t>SLEBM611</t>
  </si>
  <si>
    <t>SLEBM608</t>
  </si>
  <si>
    <t>SLUBM603</t>
  </si>
  <si>
    <t>SLEBM606</t>
  </si>
  <si>
    <t>SLEBM607</t>
  </si>
  <si>
    <t>SLUBM602</t>
  </si>
  <si>
    <t>SLEBM604</t>
  </si>
  <si>
    <t>SLEBM605</t>
  </si>
  <si>
    <t>voir volant horaire selon établissement</t>
  </si>
  <si>
    <t>Evaluation selon etablissement</t>
  </si>
  <si>
    <t>volant horaire selon établissement</t>
  </si>
  <si>
    <t xml:space="preserve">UE Competences transversales  (S5) </t>
  </si>
  <si>
    <t>KLSANS50</t>
  </si>
  <si>
    <t>KLESGD50</t>
  </si>
  <si>
    <t xml:space="preserve">Compétences à s'orienter et à s'insérer </t>
  </si>
  <si>
    <t>KLESOS3</t>
  </si>
  <si>
    <t>Compétences informationelles : Biblio.</t>
  </si>
  <si>
    <t>KCSINSV5</t>
  </si>
  <si>
    <t>Bloc Certification</t>
  </si>
  <si>
    <t xml:space="preserve">UE stage </t>
  </si>
  <si>
    <t>épreuve au CNE</t>
  </si>
  <si>
    <t>20 min</t>
  </si>
  <si>
    <t>NON</t>
  </si>
  <si>
    <t>valorisation par point bonus (voir MCC)</t>
  </si>
  <si>
    <t>KLSANSV6</t>
  </si>
  <si>
    <t>KLESGD6</t>
  </si>
  <si>
    <t>1 UE AU CHOIX (/ 2 proposées)</t>
  </si>
  <si>
    <t>KLSSAE6</t>
  </si>
  <si>
    <t>20min</t>
  </si>
  <si>
    <t>Voir évaluation selon etablissement pour vérification</t>
  </si>
  <si>
    <t>voir consigne SAE</t>
  </si>
  <si>
    <t>Voir évaluation selon établissement</t>
  </si>
  <si>
    <r>
      <t xml:space="preserve">*Cas des redoublants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résultats à l'UE. Cette fiche équivaut à un contrat et devra avoir reçu l'accord du responsable du parcours concerné.</t>
    </r>
  </si>
  <si>
    <t>*UE stage, facultative au S5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</si>
  <si>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r>
      <t>*Absentéisme : Chaque responsable d’ECUE et/ou d’UE pourra appliquer un malus</t>
    </r>
    <r>
      <rPr>
        <sz val="11"/>
        <color rgb="FFFF0000"/>
        <rFont val="Calibri"/>
        <family val="2"/>
        <scheme val="minor"/>
      </rPr>
      <t xml:space="preserve"> </t>
    </r>
    <r>
      <rPr>
        <sz val="11"/>
        <rFont val="Calibri"/>
        <family val="2"/>
        <scheme val="minor"/>
      </rPr>
      <t xml:space="preserve">en cas d’absentéisme non justifié. Dans ce cas, les règles devront être clairement indiquées lors du premier cours de l’ECUE et/ou UE de l’année universitaire en cours et sur moodle. Elles ne pourront pas être changées ou introduites durant le semestre. </t>
    </r>
  </si>
  <si>
    <t>1 certification au choix (1/3)</t>
  </si>
  <si>
    <t>KCSPIX5</t>
  </si>
  <si>
    <t>KCSECRI+5</t>
  </si>
  <si>
    <t>KLSCLES5</t>
  </si>
  <si>
    <t>Certification CLES anglais (Sciences)</t>
  </si>
  <si>
    <t>Certification ECRI+ (Sciences)</t>
  </si>
  <si>
    <t>Certification PIX (SV-SITE)</t>
  </si>
  <si>
    <t>0.4.1</t>
  </si>
  <si>
    <t>0.4.2</t>
  </si>
  <si>
    <t>0.4.3</t>
  </si>
  <si>
    <t>ECUE additionnelle facultative, stage  à faire entre  la L2-L3-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</si>
  <si>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t>non prise en compte dans calcul semestre 5</t>
  </si>
  <si>
    <t>3h</t>
  </si>
  <si>
    <t>Ecrit et oral</t>
  </si>
  <si>
    <t>évaluation selon choix certification</t>
  </si>
  <si>
    <t>panier Outils/Ouverture extra disciplinaires (OED) (choix 1 ECUE sur liste proposée)</t>
  </si>
  <si>
    <t>*Impossibilité de rejoindre la L3 LAS SV à partir de la 3ième année de la licence SV.</t>
  </si>
  <si>
    <t>Projet Bioéthique, Environnement et Droit</t>
  </si>
  <si>
    <r>
      <rPr>
        <b/>
        <sz val="11"/>
        <color theme="1"/>
        <rFont val="Calibri"/>
        <family val="2"/>
        <scheme val="minor"/>
      </rPr>
      <t xml:space="preserve">SAE </t>
    </r>
    <r>
      <rPr>
        <sz val="11"/>
        <color theme="1"/>
        <rFont val="Calibri"/>
        <family val="2"/>
        <scheme val="minor"/>
      </rPr>
      <t>/ taux encadrement 1 EC pour 12 ET - Numero clausus 44</t>
    </r>
  </si>
  <si>
    <t>Accompagnement à la réussite (ARE)</t>
  </si>
  <si>
    <t xml:space="preserve">*Un dispositif d'accompagnement à la réussite en 3ième année est prévu pour les entrants et étudiants en difficulté (voir onglet MCC ARE pour détail). </t>
  </si>
  <si>
    <t>*En fonction des difficultés identifiées, des actions sont prescriptes notamment au S5 et les étudiants désignés doivent suivre ces actions.</t>
  </si>
  <si>
    <t>*Ces actions sont axées sur l'orientation post L3, la rémédiation et la remise à niveau. Elles ont lieu à des moment précis au cours de chaque semestre.</t>
  </si>
  <si>
    <t>*En cas de non suivi de ces actions et d'échec de validation de l'année en cours, une interdiction de réinscription peut être promoncée.</t>
  </si>
  <si>
    <t>*Aucune action n'est exclusive. Tous étudiants désireux de suivre une action qui ne lui est pas prescrit peut le faire en faisant une demande d'inscription à cette dernière auprès de son responsable d'année ou du ROSP (responsable Orientation et suivi pédagogique) dédié à cette fonction.</t>
  </si>
  <si>
    <t>Aménagement des études</t>
  </si>
  <si>
    <t>*Pour les dispensés d'assiduité, la note de l'examen final ou terminal (CF ou CT) correspond à la note de la session 1 sans tenir compte de la note d'éventuels contrôles intermédiaires (règlement du statut DA composante SV)</t>
  </si>
  <si>
    <t xml:space="preserve">Pas de CF (SAE) </t>
  </si>
  <si>
    <t>*Possibilité d'établir des contrats spécifiques selon projet et acquis de l'étudiant, tel que le rajout d'une ECUE en plus (se rapprocher du coordonnateur d'année).</t>
  </si>
  <si>
    <t xml:space="preserve">Faire une année ou un semestre à l'étranger (Erasmus) en L2 ou L3: </t>
  </si>
  <si>
    <t>* Tout étudiant désireux de partir faire un semestre ou une année à l'étranger dans le cadre des échanges Erasmus au sein d'une université partenaire devra avoir pris contact avec le service Relation Internationale afin de se renseigner des différentes possibilités.</t>
  </si>
  <si>
    <t>* Il devra également contacter le responsable Erasmus de la licence SV et le responsable d'année au minima 1 mois avant la date de dépot des dossiers afin de monter ensemble le dossier de candidature.</t>
  </si>
  <si>
    <t xml:space="preserve">*Compensation de l'UE compétences transversales (CT) par les UE disciplinaires au sein de chaque parcours SV si le calcul final à l'UE CTest supérieur ou égal à 8/20 avec un coéfficient de 2 pour l'ECUE anglais. </t>
  </si>
  <si>
    <t xml:space="preserve">*Au sein des CT, chaque ECUE est compensable si la note finale à l'ECUE est supérieure ou égale à 8/20. </t>
  </si>
  <si>
    <t>en attente fin 2025-26</t>
  </si>
  <si>
    <t>*Toute absence (justifiée ou non justifiée) à un examen ayant un coef supérieur ou égal à 50% annule la compensation entre ECUE et UE. Le semestre est ajourné quelque soit le résultat obtenu.</t>
  </si>
  <si>
    <t>*Un étudiant SV ayant validé un semestre impair ou pair de l’année N-1 peut s’inscrire respectivement au semestre impair ou pair (S5 ou S6) de l’année L3 dans la mesure où il respecte les prérequis d’accès à ces UE. Il s'agira d'un étudiant UEAV. L'accès à 4 ECUEs du semestre S + 2 lui sera permis selon ses prérequis. Une fiche de demande d'inscription en UEAV devra étre remplie et visée par le coordonnateur d'année ou de parcours.</t>
  </si>
  <si>
    <t>*Le parcours BMG est proposé en à l'offre LAS  (accès santé).</t>
  </si>
  <si>
    <t>*Un(e) étudiant(e) inscrit(e) en double licence Chimie-Biologie ou Math-Biologie ou Bio-Géo-Sciences demandant sa réorientation en licence SV devra avoir validé le nombre d’ECTS suffisant pour accéder à l’année de réorientation et plus de 80% des UE de SV. Aucune réorientaton vers la L3SV ne sera possible au S6. L'acceptation de la réorientation devra avoir obtenu l'accord de la commission pédagogique/responsable du parcours concerné.</t>
  </si>
  <si>
    <t>*Un étudiant ayant validé une L2 parcours Devenir Enseignant de SVT n’est pas accès aux parcours de la L3SV (hors parcours L3 Devenir Enseignant de SVT). Il en est de même poour le parcours CRPE.</t>
  </si>
  <si>
    <t>Dispositifs d'accompagnement reussite en licence : 3ieme année</t>
  </si>
  <si>
    <t>Etudiants Entrants en L3SV:</t>
  </si>
  <si>
    <r>
      <t xml:space="preserve">*En début du S5, les étudiant(e)s entrants (BTS et autres) devront suivre obligatoirement une </t>
    </r>
    <r>
      <rPr>
        <b/>
        <sz val="11"/>
        <color theme="1"/>
        <rFont val="Calibri"/>
        <family val="2"/>
      </rPr>
      <t>remise à niveau</t>
    </r>
    <r>
      <rPr>
        <sz val="11"/>
        <color theme="1"/>
        <rFont val="Calibri"/>
        <family val="2"/>
      </rPr>
      <t xml:space="preserve"> dans les disciplines clés pour réussir la 3ieme année. Cette remise à niveau consiste à participer à des séances en présentiel et à réaliser les exercices disponibles au sein du cours moodle dédié.</t>
    </r>
  </si>
  <si>
    <t xml:space="preserve">*Pour les étudiants ayant validé la L2SV en session 2 : </t>
  </si>
  <si>
    <r>
      <t>En début du S5, les étudiant(e)s ayant validé la L2SV en session 2 devront suivre obligatoirement une r</t>
    </r>
    <r>
      <rPr>
        <b/>
        <sz val="11"/>
        <color theme="1"/>
        <rFont val="Calibri"/>
        <family val="2"/>
      </rPr>
      <t>emise à niveau</t>
    </r>
    <r>
      <rPr>
        <sz val="11"/>
        <color theme="1"/>
        <rFont val="Calibri"/>
        <family val="2"/>
      </rPr>
      <t xml:space="preserve"> dans les disciplines clés pour réussir de la 3ieme année. Cette remise à niveau consiste à participer à des séances en présentiel et à réaliser les exercices disponibles au sein du cours moodle dédié. </t>
    </r>
  </si>
  <si>
    <t xml:space="preserve">A l'issu des résultats du S5 : </t>
  </si>
  <si>
    <r>
      <t xml:space="preserve">*Pour les étudiant(e)s AJ en session 1 du semestre 5: </t>
    </r>
    <r>
      <rPr>
        <sz val="11"/>
        <rFont val="Calibri"/>
        <family val="2"/>
      </rPr>
      <t xml:space="preserve">Ils devront participer obligatoirement aux séances de révision / remédiation pour la session 2, composée de séances de correction des sujets d'examens par ECUEs du semestre 5 qui sont réalisées entre la session 1 et la session 2. La présence est obligatoire et toute absence sera comptabilisée. Un planning des séances sera mis à disposition de l'étudiant.  </t>
    </r>
  </si>
  <si>
    <t>Pour tous les étudiant(e)s de L3SV</t>
  </si>
  <si>
    <t xml:space="preserve">*Au semestre 6, tous les étudiant(e)s inscrits en L3SV tout parcours, doivent assister et participer à l'UE "Biotalents : construit ton avenir en biologie". Cette UE comprend: </t>
  </si>
  <si>
    <t>**sur volontariat la possibilité de participer à des ateliers de préparation de CV, lettre de motivation, entrainement aux entretiens.</t>
  </si>
  <si>
    <t>Volet aménagement études et/ou examens</t>
  </si>
  <si>
    <r>
      <t>*</t>
    </r>
    <r>
      <rPr>
        <b/>
        <sz val="11"/>
        <color rgb="FF0070C0"/>
        <rFont val="Calibri"/>
        <family val="2"/>
      </rPr>
      <t>Cas des redoublants</t>
    </r>
    <r>
      <rPr>
        <sz val="11"/>
        <color theme="1"/>
        <rFont val="Calibri"/>
        <family val="2"/>
      </rPr>
      <t xml:space="preserve"> : Sur demande écrite à l'aide de la fiche "renoncement" et en début de chaque semestre, les redoublant(e)s pourront demander à repasser les ECUES validées par compensation au sein d'une UE validée</t>
    </r>
    <r>
      <rPr>
        <sz val="11"/>
        <color rgb="FFFF0000"/>
        <rFont val="Calibri"/>
        <family val="2"/>
      </rPr>
      <t xml:space="preserve"> 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</si>
  <si>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</si>
  <si>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</si>
  <si>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 xml:space="preserve"> **obligatoirement une demi-journée de rencontre avec des professionnels du secteur socio-économique de la biologie</t>
  </si>
  <si>
    <t xml:space="preserve"> **obligatoirement une demi-journée de présentation des masters et Msc locaux</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</si>
  <si>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</si>
  <si>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Pour toutes autres MCC, se reporter aux régles générales de la L3SV parcours BMG (fiche générale).</t>
  </si>
  <si>
    <t>*Quelque soit les aménagements proposés sur la plateforme FlexEtudes, les MCC SV sont la référence.</t>
  </si>
  <si>
    <t xml:space="preserve">*Statuts particuliers: Un aménagement des études et examens est proposé par la composante SV en accord avec les MCC. Ces aménagements sont spécifiques au statut et définis dans le dispostif FlexEtudes (non négociables). Certains de ces aménagements sont appariés (DA: évaluation en CT uniquement, impossibilité de panacher le choix des CCI selon les ECUEs,...).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</si>
</sst>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1"/>
      <color rgb="FF0070C0"/>
      <name val="Calibri"/>
      <family val="2"/>
      <scheme val="minor"/>
    </font>
    <font>
      <sz val="11"/>
      <name val="Calibri"/>
      <family val="2"/>
      <scheme val="minor"/>
    </font>
    <font>
      <b/>
      <sz val="11"/>
      <name val="Calibri"/>
      <family val="2"/>
      <scheme val="minor"/>
    </font>
    <font>
      <sz val="14"/>
      <name val="Calibri"/>
      <family val="2"/>
      <scheme val="minor"/>
    </font>
    <font>
      <sz val="11"/>
      <name val="Calibri"/>
      <family val="2"/>
    </font>
    <font>
      <sz val="9.9"/>
      <name val="Calibri"/>
      <family val="2"/>
    </font>
    <font>
      <sz val="16"/>
      <name val="Calibri"/>
      <family val="2"/>
      <scheme val="minor"/>
    </font>
    <font>
      <b/>
      <sz val="11"/>
      <color rgb="FFFF0000"/>
      <name val="Calibri"/>
      <family val="2"/>
      <scheme val="minor"/>
    </font>
    <font>
      <sz val="11"/>
      <color theme="0"/>
      <name val="Calibri"/>
      <family val="2"/>
      <scheme val="minor"/>
    </font>
    <font>
      <sz val="11"/>
      <color theme="1"/>
      <name val="Calibri"/>
      <family val="2"/>
    </font>
    <font>
      <sz val="12"/>
      <color theme="1"/>
      <name val="Calibri"/>
      <family val="2"/>
    </font>
    <font>
      <sz val="11"/>
      <color rgb="FF0070C0"/>
      <name val="Calibri"/>
      <family val="2"/>
      <scheme val="minor"/>
    </font>
    <font>
      <i/>
      <sz val="11"/>
      <color rgb="FF0070C0"/>
      <name val="Calibri"/>
      <family val="2"/>
      <scheme val="minor"/>
    </font>
    <font>
      <sz val="14"/>
      <color rgb="FFFF0000"/>
      <name val="Calibri"/>
      <family val="2"/>
    </font>
    <font>
      <b/>
      <sz val="11"/>
      <color rgb="FF0070C0"/>
      <name val="Calibri"/>
      <family val="2"/>
    </font>
    <font>
      <b/>
      <sz val="11"/>
      <color theme="1"/>
      <name val="Calibri"/>
      <family val="2"/>
    </font>
    <font>
      <sz val="11"/>
      <color rgb="FFFF0000"/>
      <name val="Calibri"/>
      <family val="2"/>
    </font>
    <font>
      <b/>
      <sz val="12"/>
      <color theme="1"/>
      <name val="Calibri"/>
      <family val="2"/>
    </font>
    <font>
      <b/>
      <sz val="14"/>
      <color rgb="FF0070C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D9E2F3"/>
        <bgColor rgb="FFD9E2F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rgb="FF000000"/>
      </left>
      <right/>
      <top/>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7" fillId="2"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9" fontId="0" fillId="2" borderId="1" xfId="0" applyNumberFormat="1" applyFill="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164" fontId="7" fillId="0" borderId="1" xfId="0" applyNumberFormat="1" applyFont="1" applyBorder="1" applyAlignment="1">
      <alignment horizontal="left" vertical="center"/>
    </xf>
    <xf numFmtId="164" fontId="7" fillId="0" borderId="1" xfId="0" applyNumberFormat="1" applyFont="1" applyBorder="1" applyAlignment="1">
      <alignment horizontal="left" vertical="center" wrapText="1"/>
    </xf>
    <xf numFmtId="164" fontId="0" fillId="0" borderId="1" xfId="0" applyNumberFormat="1" applyBorder="1" applyAlignment="1">
      <alignment horizontal="center" vertical="center" wrapText="1"/>
    </xf>
    <xf numFmtId="164" fontId="6" fillId="0" borderId="1" xfId="0" applyNumberFormat="1" applyFont="1" applyBorder="1" applyAlignment="1">
      <alignment horizontal="center" vertical="center"/>
    </xf>
    <xf numFmtId="164" fontId="0" fillId="0" borderId="1" xfId="0" applyNumberFormat="1" applyBorder="1" applyAlignment="1">
      <alignment horizontal="left" vertical="center"/>
    </xf>
    <xf numFmtId="0" fontId="0" fillId="0" borderId="1" xfId="0" applyBorder="1" applyAlignment="1" applyProtection="1">
      <alignment vertical="center" wrapText="1"/>
      <protection locked="0"/>
    </xf>
    <xf numFmtId="0" fontId="7" fillId="0" borderId="0" xfId="0" applyFont="1" applyAlignment="1" applyProtection="1">
      <alignment vertical="center"/>
      <protection locked="0"/>
    </xf>
    <xf numFmtId="164" fontId="7" fillId="2" borderId="1" xfId="0" applyNumberFormat="1" applyFont="1" applyFill="1" applyBorder="1" applyAlignment="1" applyProtection="1">
      <alignment horizontal="left" vertical="center" wrapText="1"/>
      <protection locked="0"/>
    </xf>
    <xf numFmtId="164" fontId="7" fillId="0" borderId="1" xfId="0" applyNumberFormat="1" applyFont="1" applyBorder="1" applyAlignment="1">
      <alignment horizontal="center" vertical="center" wrapText="1"/>
    </xf>
    <xf numFmtId="0" fontId="8" fillId="0" borderId="1" xfId="0" applyFont="1" applyBorder="1" applyAlignment="1" applyProtection="1">
      <alignment horizontal="left" vertical="center"/>
      <protection locked="0"/>
    </xf>
    <xf numFmtId="164" fontId="9" fillId="0" borderId="1" xfId="0" applyNumberFormat="1" applyFont="1" applyBorder="1" applyAlignment="1" applyProtection="1">
      <alignment horizontal="left" vertical="center"/>
      <protection locked="0"/>
    </xf>
    <xf numFmtId="164" fontId="7" fillId="0" borderId="1" xfId="0" applyNumberFormat="1" applyFont="1" applyBorder="1" applyAlignment="1" applyProtection="1">
      <alignment horizontal="left" vertical="center" wrapText="1"/>
      <protection locked="0"/>
    </xf>
    <xf numFmtId="164" fontId="8" fillId="0" borderId="1" xfId="0" applyNumberFormat="1" applyFont="1" applyBorder="1" applyAlignment="1">
      <alignment horizontal="left" vertical="center"/>
    </xf>
    <xf numFmtId="164" fontId="8"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xf>
    <xf numFmtId="164" fontId="8" fillId="0" borderId="1" xfId="0" applyNumberFormat="1" applyFont="1" applyBorder="1" applyAlignment="1">
      <alignment horizontal="center" vertical="center"/>
    </xf>
    <xf numFmtId="0" fontId="0" fillId="2" borderId="0" xfId="0" applyFill="1" applyAlignment="1" applyProtection="1">
      <alignment horizontal="center" vertical="center"/>
      <protection locked="0"/>
    </xf>
    <xf numFmtId="164" fontId="7" fillId="2" borderId="1" xfId="0" applyNumberFormat="1" applyFont="1" applyFill="1" applyBorder="1" applyAlignment="1">
      <alignment vertical="center"/>
    </xf>
    <xf numFmtId="164" fontId="0" fillId="2" borderId="1" xfId="0" applyNumberFormat="1" applyFill="1" applyBorder="1" applyAlignment="1">
      <alignment vertical="center"/>
    </xf>
    <xf numFmtId="164" fontId="7" fillId="0" borderId="1" xfId="0" applyNumberFormat="1" applyFont="1" applyBorder="1" applyAlignment="1">
      <alignment vertical="center" wrapText="1"/>
    </xf>
    <xf numFmtId="164" fontId="0" fillId="0" borderId="1" xfId="0" applyNumberFormat="1" applyBorder="1" applyAlignment="1">
      <alignment vertical="center" wrapText="1"/>
    </xf>
    <xf numFmtId="164" fontId="0" fillId="0" borderId="1" xfId="0" applyNumberForma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0" fillId="2" borderId="0" xfId="0" applyFill="1" applyAlignment="1">
      <alignment vertical="center"/>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wrapText="1"/>
      <protection locked="0"/>
    </xf>
    <xf numFmtId="0" fontId="0" fillId="10" borderId="1" xfId="0" applyFill="1" applyBorder="1" applyAlignment="1" applyProtection="1">
      <alignment horizontal="center" wrapText="1"/>
      <protection locked="0"/>
    </xf>
    <xf numFmtId="0" fontId="1" fillId="10" borderId="1" xfId="0" applyFont="1"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14" xfId="0" applyFill="1" applyBorder="1" applyAlignment="1" applyProtection="1">
      <alignment horizontal="center" wrapText="1"/>
      <protection locked="0"/>
    </xf>
    <xf numFmtId="0" fontId="0" fillId="10" borderId="14" xfId="0" applyFill="1" applyBorder="1" applyAlignment="1" applyProtection="1">
      <alignment wrapText="1"/>
      <protection locked="0"/>
    </xf>
    <xf numFmtId="0" fontId="10"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0" borderId="0" xfId="0" applyFont="1"/>
    <xf numFmtId="0" fontId="8" fillId="2" borderId="1" xfId="0" applyFont="1" applyFill="1" applyBorder="1" applyAlignment="1" applyProtection="1">
      <alignment horizontal="left" vertical="center" wrapText="1"/>
      <protection locked="0"/>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9" xfId="0" applyFont="1"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7" fillId="4" borderId="1" xfId="0" applyFont="1" applyFill="1" applyBorder="1" applyAlignment="1">
      <alignment horizontal="left" vertical="center" wrapText="1"/>
    </xf>
    <xf numFmtId="0" fontId="0" fillId="11" borderId="1" xfId="0" applyFill="1" applyBorder="1" applyAlignment="1" applyProtection="1">
      <alignment horizontal="center" wrapText="1"/>
      <protection locked="0"/>
    </xf>
    <xf numFmtId="164"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pplyProtection="1">
      <alignment horizontal="center" vertical="center"/>
      <protection locked="0"/>
    </xf>
    <xf numFmtId="0" fontId="0" fillId="11" borderId="0" xfId="0" applyFill="1" applyProtection="1">
      <protection locked="0"/>
    </xf>
    <xf numFmtId="0" fontId="0" fillId="11" borderId="1" xfId="0" applyFill="1" applyBorder="1" applyAlignment="1" applyProtection="1">
      <alignment horizontal="center" vertical="center" wrapText="1"/>
      <protection locked="0"/>
    </xf>
    <xf numFmtId="0" fontId="0" fillId="11" borderId="14" xfId="0" applyFill="1"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164" fontId="0" fillId="11" borderId="1" xfId="0" applyNumberFormat="1" applyFill="1" applyBorder="1" applyAlignment="1">
      <alignment horizontal="right" vertical="center"/>
    </xf>
    <xf numFmtId="164" fontId="0" fillId="11" borderId="1" xfId="0" applyNumberFormat="1" applyFill="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4"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0" fontId="14" fillId="0" borderId="14" xfId="0" applyFont="1" applyBorder="1" applyAlignment="1" applyProtection="1">
      <alignment vertical="center" wrapText="1"/>
      <protection locked="0"/>
    </xf>
    <xf numFmtId="0" fontId="14" fillId="0" borderId="15" xfId="0" applyFont="1" applyBorder="1" applyAlignment="1" applyProtection="1">
      <alignment vertical="center" wrapText="1"/>
      <protection locked="0"/>
    </xf>
    <xf numFmtId="0" fontId="15" fillId="0" borderId="1" xfId="0" applyFont="1" applyBorder="1" applyAlignment="1" applyProtection="1">
      <alignment horizontal="center" vertical="center"/>
      <protection locked="0"/>
    </xf>
    <xf numFmtId="9" fontId="0" fillId="0" borderId="1" xfId="0" applyNumberFormat="1" applyBorder="1" applyAlignment="1">
      <alignment horizontal="center" vertical="center"/>
    </xf>
    <xf numFmtId="164" fontId="0" fillId="11" borderId="1" xfId="0" applyNumberFormat="1" applyFill="1" applyBorder="1" applyAlignment="1">
      <alignment horizontal="left" vertical="center"/>
    </xf>
    <xf numFmtId="0" fontId="15" fillId="11" borderId="1" xfId="0" applyFont="1" applyFill="1" applyBorder="1" applyAlignment="1" applyProtection="1">
      <alignment horizontal="center" vertical="center"/>
      <protection locked="0"/>
    </xf>
    <xf numFmtId="0" fontId="0" fillId="9" borderId="1" xfId="0" applyFill="1" applyBorder="1" applyProtection="1">
      <protection locked="0"/>
    </xf>
    <xf numFmtId="0" fontId="14" fillId="0" borderId="15" xfId="0" applyFont="1" applyBorder="1" applyAlignment="1" applyProtection="1">
      <alignment horizontal="center" vertical="center" wrapText="1"/>
      <protection locked="0"/>
    </xf>
    <xf numFmtId="0" fontId="8" fillId="0" borderId="0" xfId="0" applyFont="1" applyAlignment="1">
      <alignment horizontal="left" vertical="center"/>
    </xf>
    <xf numFmtId="0" fontId="8" fillId="0" borderId="9" xfId="0" applyFont="1" applyBorder="1" applyAlignment="1">
      <alignment horizontal="left" vertical="center"/>
    </xf>
    <xf numFmtId="0" fontId="1" fillId="12" borderId="1" xfId="0" applyFont="1" applyFill="1" applyBorder="1" applyAlignment="1" applyProtection="1">
      <alignment vertical="center" wrapText="1"/>
      <protection locked="0"/>
    </xf>
    <xf numFmtId="0" fontId="0" fillId="0" borderId="1" xfId="0" applyBorder="1" applyAlignment="1" applyProtection="1">
      <alignment vertical="center"/>
      <protection locked="0"/>
    </xf>
    <xf numFmtId="164" fontId="7" fillId="4" borderId="1" xfId="0" applyNumberFormat="1" applyFont="1" applyFill="1" applyBorder="1" applyAlignment="1">
      <alignment horizontal="left" vertical="center"/>
    </xf>
    <xf numFmtId="164" fontId="0" fillId="4" borderId="1" xfId="0" applyNumberFormat="1" applyFill="1" applyBorder="1" applyAlignment="1">
      <alignment horizontal="right" vertical="center"/>
    </xf>
    <xf numFmtId="0" fontId="8" fillId="0" borderId="1"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0" fillId="10" borderId="1" xfId="0" applyFill="1" applyBorder="1" applyAlignment="1" applyProtection="1">
      <alignment vertical="center" wrapText="1"/>
      <protection locked="0"/>
    </xf>
    <xf numFmtId="0" fontId="0" fillId="10" borderId="14" xfId="0" applyFill="1" applyBorder="1" applyAlignment="1" applyProtection="1">
      <alignment vertical="center" wrapText="1"/>
      <protection locked="0"/>
    </xf>
    <xf numFmtId="0" fontId="1" fillId="0" borderId="0" xfId="0" applyFont="1" applyAlignment="1">
      <alignment horizontal="left" vertical="center"/>
    </xf>
    <xf numFmtId="0" fontId="16" fillId="0" borderId="0" xfId="0" applyFont="1" applyAlignment="1">
      <alignment vertical="center"/>
    </xf>
    <xf numFmtId="0" fontId="16" fillId="0" borderId="0" xfId="0" applyFont="1" applyAlignment="1">
      <alignment vertical="center" wrapText="1"/>
    </xf>
    <xf numFmtId="0" fontId="0" fillId="12" borderId="1" xfId="0" applyFill="1" applyBorder="1" applyAlignment="1" applyProtection="1">
      <alignment horizontal="center" vertical="center" wrapText="1"/>
      <protection locked="0"/>
    </xf>
    <xf numFmtId="0" fontId="8" fillId="10" borderId="1" xfId="0" applyFont="1" applyFill="1" applyBorder="1" applyAlignment="1" applyProtection="1">
      <alignment horizontal="left" vertical="center"/>
      <protection locked="0"/>
    </xf>
    <xf numFmtId="0" fontId="8" fillId="10" borderId="1" xfId="0" applyFont="1" applyFill="1" applyBorder="1" applyAlignment="1" applyProtection="1">
      <alignment horizontal="right" vertical="center" wrapText="1"/>
      <protection locked="0"/>
    </xf>
    <xf numFmtId="0" fontId="8" fillId="10" borderId="14" xfId="0" applyFont="1" applyFill="1" applyBorder="1" applyAlignment="1" applyProtection="1">
      <alignment horizontal="right" vertical="center" wrapText="1"/>
      <protection locked="0"/>
    </xf>
    <xf numFmtId="0" fontId="9" fillId="4" borderId="1" xfId="0" applyFont="1" applyFill="1" applyBorder="1" applyAlignment="1">
      <alignment horizontal="left" vertical="center"/>
    </xf>
    <xf numFmtId="0" fontId="8" fillId="4" borderId="1" xfId="0" applyFont="1" applyFill="1" applyBorder="1" applyAlignment="1">
      <alignment horizontal="left" vertical="center"/>
    </xf>
    <xf numFmtId="0" fontId="9" fillId="4" borderId="1" xfId="0" applyFont="1" applyFill="1" applyBorder="1" applyAlignment="1">
      <alignment horizontal="right" vertical="center"/>
    </xf>
    <xf numFmtId="0" fontId="8" fillId="4" borderId="1" xfId="0" applyFont="1" applyFill="1" applyBorder="1" applyAlignment="1">
      <alignment horizontal="right" vertical="center"/>
    </xf>
    <xf numFmtId="0" fontId="8" fillId="0" borderId="9"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8" fillId="0" borderId="0" xfId="0" applyFont="1" applyAlignment="1">
      <alignment horizontal="left" vertical="center" wrapText="1"/>
    </xf>
    <xf numFmtId="0" fontId="18" fillId="2" borderId="0" xfId="0" applyFont="1" applyFill="1" applyAlignment="1">
      <alignment horizontal="center" vertical="center" wrapText="1"/>
    </xf>
    <xf numFmtId="0" fontId="20" fillId="13" borderId="19" xfId="0" applyFont="1" applyFill="1" applyBorder="1" applyAlignment="1">
      <alignment horizontal="center" vertical="center"/>
    </xf>
    <xf numFmtId="0" fontId="21" fillId="0" borderId="0" xfId="0" applyFont="1" applyAlignment="1">
      <alignment vertical="center"/>
    </xf>
    <xf numFmtId="0" fontId="21" fillId="0" borderId="0" xfId="0" applyFont="1" applyAlignment="1">
      <alignment vertical="center" wrapText="1"/>
    </xf>
    <xf numFmtId="0" fontId="22" fillId="0" borderId="0" xfId="0" applyFont="1" applyAlignment="1">
      <alignment vertical="center" wrapText="1"/>
    </xf>
    <xf numFmtId="0" fontId="17" fillId="0" borderId="0" xfId="0" applyFont="1" applyAlignment="1">
      <alignment vertical="center"/>
    </xf>
    <xf numFmtId="0" fontId="24" fillId="0" borderId="0" xfId="0" applyFont="1" applyAlignment="1">
      <alignment vertical="center"/>
    </xf>
    <xf numFmtId="0" fontId="25" fillId="0" borderId="0" xfId="0" applyFont="1" applyAlignment="1">
      <alignment horizontal="center"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19" fillId="0" borderId="8" xfId="0" applyFont="1" applyBorder="1" applyAlignment="1">
      <alignment horizontal="left" vertical="center" wrapText="1"/>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3" borderId="7"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8" xfId="0" applyFont="1" applyFill="1" applyBorder="1" applyAlignment="1">
      <alignment horizontal="left" vertical="center"/>
    </xf>
    <xf numFmtId="0" fontId="8" fillId="3" borderId="0" xfId="0" applyFont="1" applyFill="1" applyAlignment="1">
      <alignment horizontal="left" vertical="center"/>
    </xf>
    <xf numFmtId="0" fontId="8" fillId="3" borderId="9"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6" xfId="0" applyFont="1" applyFill="1" applyBorder="1" applyAlignment="1">
      <alignment horizontal="left" vertical="center"/>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6" fillId="0" borderId="0" xfId="0" applyFont="1" applyAlignment="1">
      <alignment horizontal="left" vertical="center" wrapText="1"/>
    </xf>
    <xf numFmtId="0" fontId="16" fillId="0" borderId="9"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16" fillId="0" borderId="0" xfId="0" applyFont="1" applyAlignment="1">
      <alignment horizontal="left" vertical="center"/>
    </xf>
    <xf numFmtId="0" fontId="16" fillId="0" borderId="9" xfId="0" applyFont="1" applyBorder="1" applyAlignment="1">
      <alignment horizontal="left" vertical="center"/>
    </xf>
    <xf numFmtId="0" fontId="2" fillId="3" borderId="1" xfId="1" applyFill="1" applyBorder="1" applyAlignment="1">
      <alignment horizontal="left" vertical="center"/>
    </xf>
    <xf numFmtId="0" fontId="3" fillId="3" borderId="1" xfId="0" applyFont="1" applyFill="1" applyBorder="1" applyAlignment="1">
      <alignment horizontal="center" vertical="center"/>
    </xf>
    <xf numFmtId="0" fontId="8" fillId="0" borderId="0" xfId="0" applyFont="1" applyAlignment="1">
      <alignment vertical="center" wrapText="1"/>
    </xf>
    <xf numFmtId="0" fontId="8" fillId="0" borderId="9" xfId="0" applyFont="1" applyBorder="1" applyAlignment="1">
      <alignment vertical="center" wrapText="1"/>
    </xf>
    <xf numFmtId="0" fontId="0" fillId="0" borderId="1" xfId="0"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2" borderId="1" xfId="0" applyFill="1" applyBorder="1" applyAlignment="1">
      <alignment horizontal="center" vertical="center"/>
    </xf>
    <xf numFmtId="0" fontId="13" fillId="3" borderId="15" xfId="0" applyFont="1" applyFill="1" applyBorder="1" applyAlignment="1">
      <alignment horizontal="center" vertical="center"/>
    </xf>
    <xf numFmtId="0" fontId="0" fillId="3" borderId="13" xfId="0" applyFill="1" applyBorder="1" applyAlignment="1">
      <alignment horizontal="left" vertical="center"/>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8" fillId="0" borderId="16" xfId="0" applyFont="1" applyBorder="1" applyAlignment="1">
      <alignment horizontal="left" vertical="center" wrapText="1"/>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14" fillId="0" borderId="14" xfId="0" applyFont="1" applyBorder="1" applyAlignment="1" applyProtection="1">
      <alignment horizontal="center" vertical="center" wrapText="1"/>
      <protection locked="0"/>
    </xf>
    <xf numFmtId="0" fontId="14" fillId="0" borderId="15" xfId="0" applyFont="1" applyBorder="1" applyAlignment="1" applyProtection="1">
      <alignment horizontal="center" vertical="center" wrapText="1"/>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0" fillId="0" borderId="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xf numFmtId="0" fontId="14" fillId="0" borderId="13" xfId="0" applyFont="1" applyBorder="1" applyAlignment="1" applyProtection="1">
      <alignment horizontal="center" vertical="center" wrapText="1"/>
      <protection locked="0"/>
    </xf>
    <xf numFmtId="0" fontId="14" fillId="9" borderId="14" xfId="0" applyFont="1" applyFill="1" applyBorder="1" applyAlignment="1" applyProtection="1">
      <alignment horizontal="center" vertical="center" wrapText="1"/>
      <protection locked="0"/>
    </xf>
    <xf numFmtId="0" fontId="14" fillId="9" borderId="15" xfId="0" applyFont="1" applyFill="1" applyBorder="1" applyAlignment="1" applyProtection="1">
      <alignment horizontal="center" vertical="center" wrapText="1"/>
      <protection locked="0"/>
    </xf>
    <xf numFmtId="0" fontId="14" fillId="9" borderId="13"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580">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2464</xdr:colOff>
      <xdr:row>5</xdr:row>
      <xdr:rowOff>17655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4140625" defaultRowHeight="14.4" x14ac:dyDescent="0.3"/>
  <cols>
    <col min="1" max="1" width="66.88671875" customWidth="1"/>
    <col min="2" max="2" width="45" customWidth="1"/>
    <col min="3" max="3" width="60.6640625" bestFit="1" customWidth="1"/>
    <col min="4" max="4" width="85.44140625" bestFit="1" customWidth="1"/>
    <col min="5" max="5" width="82.88671875" bestFit="1" customWidth="1"/>
    <col min="6" max="8" width="36" customWidth="1"/>
    <col min="10" max="10" width="78.33203125" bestFit="1" customWidth="1"/>
    <col min="11" max="11" width="16.88671875" bestFit="1" customWidth="1"/>
    <col min="12" max="12" width="21.6640625" bestFit="1" customWidth="1"/>
  </cols>
  <sheetData>
    <row r="1" spans="1:12" x14ac:dyDescent="0.3">
      <c r="A1" s="1" t="s">
        <v>0</v>
      </c>
      <c r="B1" s="44" t="s">
        <v>1</v>
      </c>
      <c r="C1" s="22" t="s">
        <v>2</v>
      </c>
      <c r="D1" s="1" t="s">
        <v>3</v>
      </c>
      <c r="E1" s="30" t="s">
        <v>4</v>
      </c>
      <c r="F1" s="22" t="s">
        <v>5</v>
      </c>
      <c r="G1" s="22" t="s">
        <v>6</v>
      </c>
      <c r="H1" s="23"/>
      <c r="J1" s="1" t="s">
        <v>7</v>
      </c>
      <c r="K1" s="1" t="s">
        <v>8</v>
      </c>
      <c r="L1" s="48" t="s">
        <v>9</v>
      </c>
    </row>
    <row r="2" spans="1:12" x14ac:dyDescent="0.3">
      <c r="A2" s="18" t="s">
        <v>10</v>
      </c>
      <c r="B2" s="1" t="s">
        <v>11</v>
      </c>
      <c r="C2" s="1" t="s">
        <v>12</v>
      </c>
      <c r="D2" s="1" t="s">
        <v>13</v>
      </c>
      <c r="E2" s="31" t="s">
        <v>14</v>
      </c>
      <c r="F2" s="1" t="s">
        <v>15</v>
      </c>
      <c r="G2" s="18" t="s">
        <v>16</v>
      </c>
      <c r="H2" s="1" t="s">
        <v>17</v>
      </c>
      <c r="J2" s="1" t="s">
        <v>18</v>
      </c>
      <c r="K2" s="1" t="s">
        <v>19</v>
      </c>
      <c r="L2" s="1"/>
    </row>
    <row r="3" spans="1:12" x14ac:dyDescent="0.3">
      <c r="A3" s="18" t="s">
        <v>20</v>
      </c>
      <c r="B3" s="1" t="s">
        <v>21</v>
      </c>
      <c r="C3" s="1" t="s">
        <v>22</v>
      </c>
      <c r="D3" s="1" t="s">
        <v>23</v>
      </c>
      <c r="E3" s="31" t="s">
        <v>24</v>
      </c>
      <c r="F3" s="1" t="s">
        <v>25</v>
      </c>
      <c r="G3" s="18" t="s">
        <v>26</v>
      </c>
      <c r="H3" s="1" t="s">
        <v>27</v>
      </c>
      <c r="J3" s="1" t="s">
        <v>28</v>
      </c>
      <c r="K3" s="1" t="s">
        <v>29</v>
      </c>
      <c r="L3" s="1"/>
    </row>
    <row r="4" spans="1:12" x14ac:dyDescent="0.3">
      <c r="A4" s="18" t="s">
        <v>30</v>
      </c>
      <c r="B4" s="1" t="s">
        <v>31</v>
      </c>
      <c r="D4" s="1" t="s">
        <v>32</v>
      </c>
      <c r="F4" s="1" t="s">
        <v>33</v>
      </c>
      <c r="H4" s="1" t="s">
        <v>34</v>
      </c>
      <c r="J4" s="1" t="s">
        <v>35</v>
      </c>
      <c r="K4" s="1" t="s">
        <v>36</v>
      </c>
      <c r="L4" s="1"/>
    </row>
    <row r="5" spans="1:12" x14ac:dyDescent="0.3">
      <c r="B5" s="1" t="s">
        <v>37</v>
      </c>
      <c r="D5" s="1" t="s">
        <v>38</v>
      </c>
      <c r="J5" s="1" t="s">
        <v>35</v>
      </c>
      <c r="K5" s="1" t="s">
        <v>39</v>
      </c>
      <c r="L5" s="1"/>
    </row>
    <row r="6" spans="1:12" x14ac:dyDescent="0.3">
      <c r="B6" s="1" t="s">
        <v>40</v>
      </c>
      <c r="D6" s="1" t="s">
        <v>41</v>
      </c>
      <c r="J6" s="1" t="s">
        <v>42</v>
      </c>
      <c r="K6" s="1" t="s">
        <v>43</v>
      </c>
      <c r="L6" s="1"/>
    </row>
    <row r="7" spans="1:12" x14ac:dyDescent="0.3">
      <c r="J7" s="1" t="s">
        <v>44</v>
      </c>
      <c r="K7" s="1" t="s">
        <v>45</v>
      </c>
      <c r="L7" s="1"/>
    </row>
    <row r="8" spans="1:12" x14ac:dyDescent="0.3">
      <c r="J8" s="1" t="s">
        <v>46</v>
      </c>
      <c r="K8" s="1" t="s">
        <v>47</v>
      </c>
      <c r="L8" s="1"/>
    </row>
    <row r="9" spans="1:12" x14ac:dyDescent="0.3">
      <c r="J9" s="1" t="s">
        <v>48</v>
      </c>
      <c r="K9" s="1" t="s">
        <v>49</v>
      </c>
      <c r="L9" s="1"/>
    </row>
    <row r="10" spans="1:12" x14ac:dyDescent="0.3">
      <c r="A10" s="1" t="s">
        <v>50</v>
      </c>
      <c r="B10" s="1" t="s">
        <v>51</v>
      </c>
      <c r="C10" s="1" t="s">
        <v>52</v>
      </c>
      <c r="D10" s="1" t="s">
        <v>53</v>
      </c>
      <c r="E10" s="1" t="s">
        <v>54</v>
      </c>
      <c r="F10" s="1" t="s">
        <v>55</v>
      </c>
      <c r="G10" s="1" t="s">
        <v>56</v>
      </c>
      <c r="J10" s="1" t="s">
        <v>57</v>
      </c>
      <c r="K10" s="1" t="s">
        <v>58</v>
      </c>
      <c r="L10" s="1"/>
    </row>
    <row r="11" spans="1:12" x14ac:dyDescent="0.3">
      <c r="A11" s="1" t="s">
        <v>28</v>
      </c>
      <c r="B11" s="18" t="s">
        <v>35</v>
      </c>
      <c r="C11" s="1" t="s">
        <v>59</v>
      </c>
      <c r="D11" s="1" t="s">
        <v>42</v>
      </c>
      <c r="E11" s="1" t="s">
        <v>60</v>
      </c>
      <c r="F11" s="1" t="s">
        <v>61</v>
      </c>
      <c r="G11" s="1" t="s">
        <v>62</v>
      </c>
      <c r="J11" s="1" t="s">
        <v>63</v>
      </c>
      <c r="K11" s="1" t="s">
        <v>64</v>
      </c>
      <c r="L11" s="1"/>
    </row>
    <row r="12" spans="1:12" x14ac:dyDescent="0.3">
      <c r="A12" s="1" t="s">
        <v>65</v>
      </c>
      <c r="B12" s="18" t="s">
        <v>66</v>
      </c>
      <c r="C12" s="1" t="s">
        <v>67</v>
      </c>
      <c r="D12" s="1" t="s">
        <v>44</v>
      </c>
      <c r="E12" s="1" t="s">
        <v>68</v>
      </c>
      <c r="F12" s="1" t="s">
        <v>69</v>
      </c>
      <c r="G12" s="1" t="s">
        <v>70</v>
      </c>
      <c r="J12" s="1" t="s">
        <v>59</v>
      </c>
      <c r="K12" s="1" t="s">
        <v>71</v>
      </c>
      <c r="L12" s="1"/>
    </row>
    <row r="13" spans="1:12" x14ac:dyDescent="0.3">
      <c r="B13" t="s">
        <v>72</v>
      </c>
      <c r="C13" s="1" t="s">
        <v>73</v>
      </c>
      <c r="D13" s="1" t="s">
        <v>46</v>
      </c>
      <c r="E13" s="1" t="s">
        <v>74</v>
      </c>
      <c r="F13" s="1" t="s">
        <v>75</v>
      </c>
      <c r="G13" s="1" t="s">
        <v>76</v>
      </c>
      <c r="J13" s="1" t="s">
        <v>67</v>
      </c>
      <c r="K13" s="1" t="s">
        <v>77</v>
      </c>
      <c r="L13" s="1"/>
    </row>
    <row r="14" spans="1:12" x14ac:dyDescent="0.3">
      <c r="C14" s="1" t="s">
        <v>78</v>
      </c>
      <c r="D14" s="1" t="s">
        <v>48</v>
      </c>
      <c r="E14" s="1" t="s">
        <v>79</v>
      </c>
      <c r="F14" s="1" t="s">
        <v>80</v>
      </c>
      <c r="G14" s="1" t="s">
        <v>81</v>
      </c>
      <c r="J14" s="1" t="s">
        <v>82</v>
      </c>
      <c r="K14" s="1" t="s">
        <v>83</v>
      </c>
      <c r="L14" s="1"/>
    </row>
    <row r="15" spans="1:12" x14ac:dyDescent="0.3">
      <c r="C15" s="1" t="s">
        <v>84</v>
      </c>
      <c r="D15" s="1" t="s">
        <v>57</v>
      </c>
      <c r="E15" s="1" t="s">
        <v>85</v>
      </c>
      <c r="J15" s="1" t="s">
        <v>73</v>
      </c>
      <c r="K15" s="1" t="s">
        <v>86</v>
      </c>
      <c r="L15" s="1"/>
    </row>
    <row r="16" spans="1:12" x14ac:dyDescent="0.3">
      <c r="C16" s="1" t="s">
        <v>87</v>
      </c>
      <c r="D16" s="1" t="s">
        <v>63</v>
      </c>
      <c r="E16" s="1" t="s">
        <v>88</v>
      </c>
      <c r="J16" s="1" t="s">
        <v>84</v>
      </c>
      <c r="K16" s="1" t="s">
        <v>89</v>
      </c>
      <c r="L16" s="1"/>
    </row>
    <row r="17" spans="1:12" x14ac:dyDescent="0.3">
      <c r="C17" s="1" t="s">
        <v>90</v>
      </c>
      <c r="D17" s="1" t="s">
        <v>82</v>
      </c>
      <c r="E17" s="1" t="s">
        <v>91</v>
      </c>
      <c r="J17" s="1" t="s">
        <v>78</v>
      </c>
      <c r="K17" s="1" t="s">
        <v>92</v>
      </c>
      <c r="L17" s="1"/>
    </row>
    <row r="18" spans="1:12" x14ac:dyDescent="0.3">
      <c r="C18" s="1" t="s">
        <v>93</v>
      </c>
      <c r="D18" s="1" t="s">
        <v>94</v>
      </c>
      <c r="E18" s="1" t="s">
        <v>95</v>
      </c>
      <c r="J18" s="1" t="s">
        <v>60</v>
      </c>
      <c r="K18" s="1" t="s">
        <v>96</v>
      </c>
      <c r="L18" s="1"/>
    </row>
    <row r="19" spans="1:12" x14ac:dyDescent="0.3">
      <c r="C19" s="1" t="s">
        <v>97</v>
      </c>
      <c r="D19" s="18" t="s">
        <v>98</v>
      </c>
      <c r="E19" s="1" t="s">
        <v>99</v>
      </c>
      <c r="J19" s="1" t="s">
        <v>68</v>
      </c>
      <c r="K19" s="1" t="s">
        <v>100</v>
      </c>
      <c r="L19" s="1"/>
    </row>
    <row r="20" spans="1:12" x14ac:dyDescent="0.3">
      <c r="C20" s="1" t="s">
        <v>101</v>
      </c>
      <c r="E20" s="1" t="s">
        <v>102</v>
      </c>
      <c r="J20" s="1" t="s">
        <v>85</v>
      </c>
      <c r="K20" s="1" t="s">
        <v>103</v>
      </c>
      <c r="L20" s="1"/>
    </row>
    <row r="21" spans="1:12" x14ac:dyDescent="0.3">
      <c r="C21" s="1" t="s">
        <v>104</v>
      </c>
      <c r="E21" s="1" t="s">
        <v>105</v>
      </c>
      <c r="J21" s="1" t="s">
        <v>74</v>
      </c>
      <c r="K21" s="1" t="s">
        <v>106</v>
      </c>
      <c r="L21" s="1"/>
    </row>
    <row r="22" spans="1:12" x14ac:dyDescent="0.3">
      <c r="C22" s="1" t="s">
        <v>107</v>
      </c>
      <c r="E22" s="1" t="s">
        <v>108</v>
      </c>
      <c r="J22" s="1" t="s">
        <v>79</v>
      </c>
      <c r="K22" s="1" t="s">
        <v>109</v>
      </c>
      <c r="L22" s="1"/>
    </row>
    <row r="23" spans="1:12" x14ac:dyDescent="0.3">
      <c r="E23" s="1" t="s">
        <v>110</v>
      </c>
      <c r="J23" s="1" t="s">
        <v>88</v>
      </c>
      <c r="K23" s="1" t="s">
        <v>111</v>
      </c>
      <c r="L23" s="1"/>
    </row>
    <row r="24" spans="1:12" x14ac:dyDescent="0.3">
      <c r="E24" s="1" t="s">
        <v>112</v>
      </c>
      <c r="J24" s="1" t="s">
        <v>91</v>
      </c>
      <c r="K24" s="1" t="s">
        <v>113</v>
      </c>
      <c r="L24" s="1"/>
    </row>
    <row r="25" spans="1:12" x14ac:dyDescent="0.3">
      <c r="E25" s="1" t="s">
        <v>114</v>
      </c>
      <c r="J25" s="1" t="s">
        <v>95</v>
      </c>
      <c r="K25" s="1" t="s">
        <v>115</v>
      </c>
      <c r="L25" s="1"/>
    </row>
    <row r="26" spans="1:12" x14ac:dyDescent="0.3">
      <c r="A26" s="27" t="s">
        <v>116</v>
      </c>
      <c r="E26" s="1" t="s">
        <v>117</v>
      </c>
      <c r="J26" s="1" t="s">
        <v>90</v>
      </c>
      <c r="K26" s="1" t="s">
        <v>118</v>
      </c>
      <c r="L26" s="1"/>
    </row>
    <row r="27" spans="1:12" x14ac:dyDescent="0.3">
      <c r="A27" s="41" t="s">
        <v>119</v>
      </c>
      <c r="E27" s="1" t="s">
        <v>120</v>
      </c>
      <c r="J27" s="1" t="s">
        <v>62</v>
      </c>
      <c r="K27" s="1" t="s">
        <v>121</v>
      </c>
      <c r="L27" s="1"/>
    </row>
    <row r="28" spans="1:12" x14ac:dyDescent="0.3">
      <c r="A28" s="41" t="s">
        <v>122</v>
      </c>
      <c r="J28" s="1" t="s">
        <v>70</v>
      </c>
      <c r="K28" s="1" t="s">
        <v>123</v>
      </c>
      <c r="L28" s="1"/>
    </row>
    <row r="29" spans="1:12" x14ac:dyDescent="0.3">
      <c r="A29" s="41" t="s">
        <v>124</v>
      </c>
      <c r="J29" s="1" t="s">
        <v>76</v>
      </c>
      <c r="K29" s="1" t="s">
        <v>125</v>
      </c>
      <c r="L29" s="1"/>
    </row>
    <row r="30" spans="1:12" x14ac:dyDescent="0.3">
      <c r="A30" s="41" t="s">
        <v>126</v>
      </c>
      <c r="J30" s="1" t="s">
        <v>81</v>
      </c>
      <c r="K30" s="1" t="s">
        <v>127</v>
      </c>
      <c r="L30" s="1"/>
    </row>
    <row r="31" spans="1:12" x14ac:dyDescent="0.3">
      <c r="A31" s="41" t="s">
        <v>128</v>
      </c>
      <c r="J31" s="1" t="s">
        <v>87</v>
      </c>
      <c r="K31" s="1" t="s">
        <v>129</v>
      </c>
      <c r="L31" s="1"/>
    </row>
    <row r="32" spans="1:12" x14ac:dyDescent="0.3">
      <c r="A32" s="41" t="s">
        <v>130</v>
      </c>
      <c r="J32" s="1" t="s">
        <v>69</v>
      </c>
      <c r="K32" s="1" t="s">
        <v>19</v>
      </c>
      <c r="L32" s="1" t="s">
        <v>103</v>
      </c>
    </row>
    <row r="33" spans="1:12" x14ac:dyDescent="0.3">
      <c r="A33" s="41" t="s">
        <v>131</v>
      </c>
      <c r="F33" t="s">
        <v>132</v>
      </c>
      <c r="J33" s="1" t="s">
        <v>75</v>
      </c>
      <c r="K33" s="1" t="s">
        <v>19</v>
      </c>
      <c r="L33" s="1" t="s">
        <v>109</v>
      </c>
    </row>
    <row r="34" spans="1:12" x14ac:dyDescent="0.3">
      <c r="A34" s="41" t="s">
        <v>133</v>
      </c>
      <c r="J34" s="1" t="s">
        <v>80</v>
      </c>
      <c r="K34" s="1" t="s">
        <v>19</v>
      </c>
      <c r="L34" s="1" t="s">
        <v>96</v>
      </c>
    </row>
    <row r="35" spans="1:12" x14ac:dyDescent="0.3">
      <c r="A35" s="41" t="s">
        <v>134</v>
      </c>
      <c r="J35" s="1" t="s">
        <v>99</v>
      </c>
      <c r="K35" s="1" t="s">
        <v>96</v>
      </c>
      <c r="L35" s="1" t="s">
        <v>19</v>
      </c>
    </row>
    <row r="36" spans="1:12" x14ac:dyDescent="0.3">
      <c r="A36" s="41" t="s">
        <v>135</v>
      </c>
      <c r="J36" s="1" t="s">
        <v>102</v>
      </c>
      <c r="K36" s="1" t="s">
        <v>106</v>
      </c>
      <c r="L36" s="1" t="s">
        <v>106</v>
      </c>
    </row>
    <row r="37" spans="1:12" x14ac:dyDescent="0.3">
      <c r="A37" s="41" t="s">
        <v>136</v>
      </c>
      <c r="J37" s="1" t="s">
        <v>105</v>
      </c>
      <c r="K37" s="1" t="s">
        <v>109</v>
      </c>
      <c r="L37" s="1" t="s">
        <v>109</v>
      </c>
    </row>
    <row r="38" spans="1:12" x14ac:dyDescent="0.3">
      <c r="A38" s="41" t="s">
        <v>137</v>
      </c>
      <c r="J38" s="1" t="s">
        <v>108</v>
      </c>
      <c r="K38" s="1" t="s">
        <v>115</v>
      </c>
      <c r="L38" s="1" t="s">
        <v>109</v>
      </c>
    </row>
    <row r="39" spans="1:12" x14ac:dyDescent="0.3">
      <c r="A39" s="41" t="s">
        <v>138</v>
      </c>
      <c r="J39" s="1" t="s">
        <v>110</v>
      </c>
      <c r="K39" s="1" t="s">
        <v>109</v>
      </c>
      <c r="L39" s="1" t="s">
        <v>115</v>
      </c>
    </row>
    <row r="40" spans="1:12" ht="14.4" customHeight="1" x14ac:dyDescent="0.3">
      <c r="A40" s="41" t="s">
        <v>139</v>
      </c>
      <c r="J40" s="1" t="s">
        <v>112</v>
      </c>
      <c r="K40" s="1" t="s">
        <v>103</v>
      </c>
      <c r="L40" s="1" t="s">
        <v>19</v>
      </c>
    </row>
    <row r="41" spans="1:12" ht="15.6" customHeight="1" x14ac:dyDescent="0.3">
      <c r="A41" s="41" t="s">
        <v>140</v>
      </c>
      <c r="J41" s="1" t="s">
        <v>94</v>
      </c>
      <c r="K41" s="1" t="s">
        <v>49</v>
      </c>
      <c r="L41" s="1" t="s">
        <v>86</v>
      </c>
    </row>
    <row r="42" spans="1:12" x14ac:dyDescent="0.3">
      <c r="A42" s="41" t="s">
        <v>141</v>
      </c>
      <c r="J42" s="1" t="s">
        <v>98</v>
      </c>
      <c r="K42" s="1" t="s">
        <v>71</v>
      </c>
      <c r="L42" s="1"/>
    </row>
    <row r="43" spans="1:12" x14ac:dyDescent="0.3">
      <c r="A43" s="41" t="s">
        <v>142</v>
      </c>
      <c r="J43" s="1" t="s">
        <v>93</v>
      </c>
      <c r="K43" s="1" t="s">
        <v>89</v>
      </c>
      <c r="L43" s="1" t="s">
        <v>29</v>
      </c>
    </row>
    <row r="44" spans="1:12" ht="16.95" customHeight="1" x14ac:dyDescent="0.3">
      <c r="A44" s="41" t="s">
        <v>143</v>
      </c>
      <c r="J44" s="1" t="s">
        <v>97</v>
      </c>
      <c r="K44" s="1" t="s">
        <v>77</v>
      </c>
      <c r="L44" s="1" t="s">
        <v>89</v>
      </c>
    </row>
    <row r="45" spans="1:12" x14ac:dyDescent="0.3">
      <c r="A45" s="41" t="s">
        <v>144</v>
      </c>
      <c r="J45" s="1" t="s">
        <v>101</v>
      </c>
      <c r="K45" s="1" t="s">
        <v>89</v>
      </c>
      <c r="L45" s="1" t="s">
        <v>77</v>
      </c>
    </row>
    <row r="46" spans="1:12" x14ac:dyDescent="0.3">
      <c r="A46" s="41" t="s">
        <v>145</v>
      </c>
      <c r="J46" s="1" t="s">
        <v>104</v>
      </c>
      <c r="K46" s="1" t="s">
        <v>86</v>
      </c>
      <c r="L46" s="1" t="s">
        <v>49</v>
      </c>
    </row>
    <row r="47" spans="1:12" x14ac:dyDescent="0.3">
      <c r="A47" s="41" t="s">
        <v>146</v>
      </c>
      <c r="J47" s="1" t="s">
        <v>107</v>
      </c>
      <c r="K47" s="1" t="s">
        <v>92</v>
      </c>
      <c r="L47" s="1" t="s">
        <v>36</v>
      </c>
    </row>
    <row r="48" spans="1:12" ht="12.6" customHeight="1" x14ac:dyDescent="0.3">
      <c r="A48" s="41" t="s">
        <v>147</v>
      </c>
      <c r="J48" s="1" t="s">
        <v>66</v>
      </c>
      <c r="K48" s="1" t="s">
        <v>36</v>
      </c>
      <c r="L48" s="1" t="s">
        <v>92</v>
      </c>
    </row>
    <row r="49" spans="1:12" x14ac:dyDescent="0.3">
      <c r="A49" s="41" t="s">
        <v>148</v>
      </c>
      <c r="J49" s="1" t="s">
        <v>65</v>
      </c>
      <c r="K49" s="1" t="s">
        <v>29</v>
      </c>
      <c r="L49" s="1" t="s">
        <v>89</v>
      </c>
    </row>
    <row r="50" spans="1:12" x14ac:dyDescent="0.3">
      <c r="A50" s="41" t="s">
        <v>149</v>
      </c>
      <c r="J50" s="1" t="s">
        <v>114</v>
      </c>
      <c r="K50" s="1" t="s">
        <v>96</v>
      </c>
      <c r="L50" s="1" t="s">
        <v>106</v>
      </c>
    </row>
    <row r="51" spans="1:12" x14ac:dyDescent="0.3">
      <c r="A51" s="41" t="s">
        <v>150</v>
      </c>
      <c r="J51" s="1" t="s">
        <v>117</v>
      </c>
      <c r="K51" s="1" t="s">
        <v>106</v>
      </c>
      <c r="L51" s="1" t="s">
        <v>96</v>
      </c>
    </row>
    <row r="52" spans="1:12" x14ac:dyDescent="0.3">
      <c r="A52" s="41" t="s">
        <v>151</v>
      </c>
      <c r="J52" s="1" t="s">
        <v>120</v>
      </c>
      <c r="K52" s="1" t="s">
        <v>109</v>
      </c>
      <c r="L52" s="1" t="s">
        <v>19</v>
      </c>
    </row>
    <row r="53" spans="1:12" x14ac:dyDescent="0.3">
      <c r="A53" s="41" t="s">
        <v>152</v>
      </c>
    </row>
    <row r="54" spans="1:12" x14ac:dyDescent="0.3">
      <c r="A54" s="41" t="s">
        <v>153</v>
      </c>
    </row>
    <row r="55" spans="1:12" x14ac:dyDescent="0.3">
      <c r="A55" s="41" t="s">
        <v>154</v>
      </c>
    </row>
    <row r="56" spans="1:12" x14ac:dyDescent="0.3">
      <c r="A56" s="41" t="s">
        <v>155</v>
      </c>
    </row>
    <row r="57" spans="1:12" x14ac:dyDescent="0.3">
      <c r="A57" s="41" t="s">
        <v>156</v>
      </c>
    </row>
    <row r="58" spans="1:12" x14ac:dyDescent="0.3">
      <c r="A58" s="41" t="s">
        <v>157</v>
      </c>
    </row>
    <row r="59" spans="1:12" x14ac:dyDescent="0.3">
      <c r="A59" s="41" t="s">
        <v>158</v>
      </c>
    </row>
    <row r="60" spans="1:12" x14ac:dyDescent="0.3">
      <c r="A60" s="41" t="s">
        <v>159</v>
      </c>
    </row>
    <row r="61" spans="1:12" x14ac:dyDescent="0.3">
      <c r="A61" s="41" t="s">
        <v>160</v>
      </c>
    </row>
    <row r="62" spans="1:12" x14ac:dyDescent="0.3">
      <c r="A62" s="41" t="s">
        <v>161</v>
      </c>
    </row>
    <row r="63" spans="1:12" x14ac:dyDescent="0.3">
      <c r="A63" s="41" t="s">
        <v>162</v>
      </c>
    </row>
    <row r="64" spans="1:12" x14ac:dyDescent="0.3">
      <c r="A64" s="41" t="s">
        <v>163</v>
      </c>
    </row>
    <row r="65" spans="1:1" x14ac:dyDescent="0.3">
      <c r="A65" s="41" t="s">
        <v>164</v>
      </c>
    </row>
    <row r="66" spans="1:1" x14ac:dyDescent="0.3">
      <c r="A66" s="41" t="s">
        <v>165</v>
      </c>
    </row>
    <row r="67" spans="1:1" x14ac:dyDescent="0.3">
      <c r="A67" s="41" t="s">
        <v>166</v>
      </c>
    </row>
    <row r="68" spans="1:1" x14ac:dyDescent="0.3">
      <c r="A68" s="41" t="s">
        <v>167</v>
      </c>
    </row>
    <row r="69" spans="1:1" x14ac:dyDescent="0.3">
      <c r="A69" s="41" t="s">
        <v>168</v>
      </c>
    </row>
    <row r="70" spans="1:1" x14ac:dyDescent="0.3">
      <c r="A70" s="41" t="s">
        <v>169</v>
      </c>
    </row>
    <row r="71" spans="1:1" x14ac:dyDescent="0.3">
      <c r="A71" s="41" t="s">
        <v>170</v>
      </c>
    </row>
    <row r="72" spans="1:1" x14ac:dyDescent="0.3">
      <c r="A72" s="41" t="s">
        <v>171</v>
      </c>
    </row>
    <row r="73" spans="1:1" x14ac:dyDescent="0.3">
      <c r="A73" s="41" t="s">
        <v>172</v>
      </c>
    </row>
    <row r="74" spans="1:1" x14ac:dyDescent="0.3">
      <c r="A74" s="41" t="s">
        <v>173</v>
      </c>
    </row>
    <row r="75" spans="1:1" x14ac:dyDescent="0.3">
      <c r="A75" s="41" t="s">
        <v>174</v>
      </c>
    </row>
    <row r="76" spans="1:1" x14ac:dyDescent="0.3">
      <c r="A76" s="41" t="s">
        <v>175</v>
      </c>
    </row>
    <row r="77" spans="1:1" x14ac:dyDescent="0.3">
      <c r="A77" s="41" t="s">
        <v>176</v>
      </c>
    </row>
    <row r="78" spans="1:1" x14ac:dyDescent="0.3">
      <c r="A78" s="41" t="s">
        <v>177</v>
      </c>
    </row>
    <row r="79" spans="1:1" x14ac:dyDescent="0.3">
      <c r="A79" s="41" t="s">
        <v>178</v>
      </c>
    </row>
    <row r="80" spans="1:1" x14ac:dyDescent="0.3">
      <c r="A80" s="41" t="s">
        <v>179</v>
      </c>
    </row>
    <row r="81" spans="1:1" x14ac:dyDescent="0.3">
      <c r="A81" s="41" t="s">
        <v>180</v>
      </c>
    </row>
    <row r="82" spans="1:1" x14ac:dyDescent="0.3">
      <c r="A82" s="41" t="s">
        <v>181</v>
      </c>
    </row>
    <row r="83" spans="1:1" x14ac:dyDescent="0.3">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4140625" defaultRowHeight="14.4" x14ac:dyDescent="0.3"/>
  <sheetData>
    <row r="1" spans="1:16" x14ac:dyDescent="0.3">
      <c r="A1" s="240" t="s">
        <v>183</v>
      </c>
      <c r="B1" s="240"/>
      <c r="C1" s="240"/>
      <c r="D1" s="240"/>
      <c r="E1" s="240"/>
      <c r="F1" s="240"/>
      <c r="O1" s="224" t="s">
        <v>184</v>
      </c>
      <c r="P1" s="224"/>
    </row>
    <row r="2" spans="1:16" x14ac:dyDescent="0.3">
      <c r="A2" s="240"/>
      <c r="B2" s="240"/>
      <c r="C2" s="240"/>
      <c r="D2" s="240"/>
      <c r="E2" s="240"/>
      <c r="F2" s="240"/>
      <c r="O2" s="224"/>
      <c r="P2" s="224"/>
    </row>
    <row r="3" spans="1:16" x14ac:dyDescent="0.3">
      <c r="A3" s="224" t="s">
        <v>185</v>
      </c>
      <c r="B3" s="224"/>
      <c r="C3" s="224"/>
      <c r="D3" s="224" t="s">
        <v>186</v>
      </c>
      <c r="E3" s="224"/>
      <c r="F3" s="224"/>
      <c r="O3" s="10" t="s">
        <v>185</v>
      </c>
      <c r="P3" s="10" t="s">
        <v>186</v>
      </c>
    </row>
    <row r="4" spans="1:16" x14ac:dyDescent="0.3">
      <c r="A4" s="10" t="s">
        <v>184</v>
      </c>
      <c r="B4" s="10" t="s">
        <v>187</v>
      </c>
      <c r="C4" s="10" t="s">
        <v>188</v>
      </c>
      <c r="D4" s="32" t="s">
        <v>184</v>
      </c>
      <c r="E4" s="32" t="s">
        <v>187</v>
      </c>
      <c r="F4" s="32" t="s">
        <v>188</v>
      </c>
      <c r="O4" s="10">
        <f>'S5 Maquette'!I19*1.5</f>
        <v>0</v>
      </c>
      <c r="P4" s="10">
        <f>'S6 Maquette'!I19*1.5</f>
        <v>0</v>
      </c>
    </row>
    <row r="5" spans="1:16" x14ac:dyDescent="0.3">
      <c r="A5" s="10" t="e">
        <f>SUM(O4:O291)</f>
        <v>#REF!</v>
      </c>
      <c r="B5" s="10">
        <f>SUM('S5 Maquette'!J19:J307)</f>
        <v>96</v>
      </c>
      <c r="C5" s="10">
        <f>SUM('S5 Maquette'!K19:K307)</f>
        <v>73</v>
      </c>
      <c r="D5" s="10" t="e">
        <f>SUM(P4:P291)</f>
        <v>#REF!</v>
      </c>
      <c r="E5" s="10">
        <f>SUM('S6 Maquette'!J19:J302)</f>
        <v>144</v>
      </c>
      <c r="F5" s="10">
        <f>SUM('S6 Maquette'!K19:K302)</f>
        <v>175</v>
      </c>
      <c r="O5" s="10">
        <f>'S5 Maquette'!I20*1.5</f>
        <v>0</v>
      </c>
      <c r="P5" s="10">
        <f>'S6 Maquette'!I20*1.5</f>
        <v>0</v>
      </c>
    </row>
    <row r="6" spans="1:16" x14ac:dyDescent="0.3">
      <c r="A6" s="224" t="s">
        <v>189</v>
      </c>
      <c r="B6" s="224"/>
      <c r="C6" s="224"/>
      <c r="D6" s="224" t="s">
        <v>189</v>
      </c>
      <c r="E6" s="224"/>
      <c r="F6" s="224"/>
      <c r="O6" s="10">
        <f>'S5 Maquette'!I21*1.5</f>
        <v>0</v>
      </c>
      <c r="P6" s="10">
        <f>'S6 Maquette'!I21*1.5</f>
        <v>0</v>
      </c>
    </row>
    <row r="7" spans="1:16" x14ac:dyDescent="0.3">
      <c r="A7" s="224" t="e">
        <f>SUM(A5,B5,C5)</f>
        <v>#REF!</v>
      </c>
      <c r="B7" s="224"/>
      <c r="C7" s="224"/>
      <c r="D7" s="224" t="e">
        <f>SUM(D5,E5,F5)</f>
        <v>#REF!</v>
      </c>
      <c r="E7" s="224"/>
      <c r="F7" s="224"/>
      <c r="O7" s="10" t="e">
        <f>'S5 Maquette'!#REF!*1.5</f>
        <v>#REF!</v>
      </c>
      <c r="P7" s="10" t="e">
        <f>'S6 Maquette'!#REF!*1.5</f>
        <v>#REF!</v>
      </c>
    </row>
    <row r="8" spans="1:16" x14ac:dyDescent="0.3">
      <c r="A8" s="224" t="s">
        <v>189</v>
      </c>
      <c r="B8" s="224"/>
      <c r="C8" s="224"/>
      <c r="D8" s="224"/>
      <c r="E8" s="224"/>
      <c r="F8" s="224"/>
      <c r="O8" s="10">
        <f>'S5 Maquette'!I30*1.5</f>
        <v>0</v>
      </c>
      <c r="P8" s="10">
        <f>'S6 Maquette'!I26*1.5</f>
        <v>0</v>
      </c>
    </row>
    <row r="9" spans="1:16" x14ac:dyDescent="0.3">
      <c r="A9" s="224"/>
      <c r="B9" s="224"/>
      <c r="C9" s="224"/>
      <c r="D9" s="224"/>
      <c r="E9" s="224"/>
      <c r="F9" s="224"/>
      <c r="O9" s="10">
        <f>'S5 Maquette'!I31*1.5</f>
        <v>27</v>
      </c>
      <c r="P9" s="10">
        <f>'S6 Maquette'!I27*1.5</f>
        <v>24</v>
      </c>
    </row>
    <row r="10" spans="1:16" x14ac:dyDescent="0.3">
      <c r="A10" s="224" t="e">
        <f>SUM(A7,D7)</f>
        <v>#REF!</v>
      </c>
      <c r="B10" s="224"/>
      <c r="C10" s="224"/>
      <c r="D10" s="224"/>
      <c r="E10" s="224"/>
      <c r="F10" s="224"/>
      <c r="O10" s="10">
        <f>'S5 Maquette'!I32*1.5</f>
        <v>18</v>
      </c>
      <c r="P10" s="10">
        <f>'S6 Maquette'!I28*1.5</f>
        <v>30</v>
      </c>
    </row>
    <row r="11" spans="1:16" x14ac:dyDescent="0.3">
      <c r="A11" s="224"/>
      <c r="B11" s="224"/>
      <c r="C11" s="224"/>
      <c r="D11" s="224"/>
      <c r="E11" s="224"/>
      <c r="F11" s="224"/>
      <c r="O11" s="10">
        <f>'S5 Maquette'!I33*1.5</f>
        <v>0</v>
      </c>
      <c r="P11" s="10">
        <f>'S6 Maquette'!I29*1.5</f>
        <v>0</v>
      </c>
    </row>
    <row r="12" spans="1:16" x14ac:dyDescent="0.3">
      <c r="O12" s="10">
        <f>'S5 Maquette'!I34*1.5</f>
        <v>0</v>
      </c>
      <c r="P12" s="10">
        <f>'S6 Maquette'!I30*1.5</f>
        <v>21</v>
      </c>
    </row>
    <row r="13" spans="1:16" x14ac:dyDescent="0.3">
      <c r="O13" s="10">
        <f>'S5 Maquette'!I35*1.5</f>
        <v>27</v>
      </c>
      <c r="P13" s="10">
        <f>'S6 Maquette'!I31*1.5</f>
        <v>27</v>
      </c>
    </row>
    <row r="14" spans="1:16" x14ac:dyDescent="0.3">
      <c r="A14" s="235" t="s">
        <v>190</v>
      </c>
      <c r="B14" s="235"/>
      <c r="C14" s="235"/>
      <c r="D14" s="235"/>
      <c r="E14" s="235"/>
      <c r="F14" s="235"/>
      <c r="H14" s="236" t="s">
        <v>191</v>
      </c>
      <c r="I14" s="236"/>
      <c r="J14" s="236"/>
      <c r="K14" s="236"/>
      <c r="L14" s="236"/>
      <c r="M14" s="236"/>
      <c r="O14" s="10">
        <f>'S5 Maquette'!I36*1.5</f>
        <v>30</v>
      </c>
      <c r="P14" s="10">
        <f>'S6 Maquette'!I33*1.5</f>
        <v>0</v>
      </c>
    </row>
    <row r="15" spans="1:16" x14ac:dyDescent="0.3">
      <c r="A15" s="235"/>
      <c r="B15" s="235"/>
      <c r="C15" s="235"/>
      <c r="D15" s="235"/>
      <c r="E15" s="235"/>
      <c r="F15" s="235"/>
      <c r="H15" s="236"/>
      <c r="I15" s="236"/>
      <c r="J15" s="236"/>
      <c r="K15" s="236"/>
      <c r="L15" s="236"/>
      <c r="M15" s="236"/>
      <c r="O15" s="10">
        <f>'S5 Maquette'!I37*1.5</f>
        <v>0</v>
      </c>
      <c r="P15" s="10">
        <f>'S6 Maquette'!I34*1.5</f>
        <v>0</v>
      </c>
    </row>
    <row r="16" spans="1:16" x14ac:dyDescent="0.3">
      <c r="A16" s="224" t="s">
        <v>185</v>
      </c>
      <c r="B16" s="224"/>
      <c r="C16" s="224"/>
      <c r="D16" s="237" t="s">
        <v>186</v>
      </c>
      <c r="E16" s="238"/>
      <c r="F16" s="239"/>
      <c r="H16" s="224" t="s">
        <v>185</v>
      </c>
      <c r="I16" s="224"/>
      <c r="J16" s="224"/>
      <c r="K16" s="224" t="s">
        <v>186</v>
      </c>
      <c r="L16" s="224"/>
      <c r="M16" s="224"/>
      <c r="O16" s="10">
        <f>'S5 Maquette'!I38*1.5</f>
        <v>42</v>
      </c>
      <c r="P16" s="10">
        <f>'S6 Maquette'!I35*1.5</f>
        <v>30</v>
      </c>
    </row>
    <row r="17" spans="1:16" x14ac:dyDescent="0.3">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Maquette'!I39*1.5</f>
        <v>0</v>
      </c>
      <c r="P17" s="10">
        <f>'S6 Maquette'!I36*1.5</f>
        <v>3</v>
      </c>
    </row>
    <row r="18" spans="1:16" x14ac:dyDescent="0.3">
      <c r="A18" s="10" t="e">
        <f t="shared" ref="A18:F18" si="0">A5-H18</f>
        <v>#REF!</v>
      </c>
      <c r="B18" s="10">
        <f t="shared" si="0"/>
        <v>96</v>
      </c>
      <c r="C18" s="10">
        <f t="shared" si="0"/>
        <v>73</v>
      </c>
      <c r="D18" s="10" t="e">
        <f t="shared" si="0"/>
        <v>#REF!</v>
      </c>
      <c r="E18" s="10">
        <f t="shared" si="0"/>
        <v>144</v>
      </c>
      <c r="F18" s="10">
        <f t="shared" ca="1" si="0"/>
        <v>175</v>
      </c>
      <c r="H18" s="10">
        <f>SUMIF('S5 Maquette'!M19:M307,"Portée",'S5 Maquette'!I19:I307)*1.5</f>
        <v>0</v>
      </c>
      <c r="I18" s="10">
        <f>SUMIF('S5 Maquette'!M19:M307,"Portée",'S5 Maquette'!J19:J307)</f>
        <v>0</v>
      </c>
      <c r="J18" s="10">
        <f>SUMIF('S5 Maquette'!M19:M307,"Portée",'S5 Maquette'!K19:K307)</f>
        <v>0</v>
      </c>
      <c r="K18" s="10">
        <f>SUMIF('S6 Maquette'!M19:M302,"Portée",'S6 Maquette'!I19:I302)*1.5</f>
        <v>0</v>
      </c>
      <c r="L18" s="10">
        <f>SUMIF('S6 Maquette'!M19:M302,"Portée",'S6 Maquette'!J19:J302)</f>
        <v>0</v>
      </c>
      <c r="M18" s="10">
        <f ca="1">SUMIF('S6 Maquette'!M9:M302,"Portée",'S6 Maquette'!K19:K302)</f>
        <v>0</v>
      </c>
      <c r="O18" s="10">
        <f>'S5 Maquette'!I40*1.5</f>
        <v>0</v>
      </c>
      <c r="P18" s="10">
        <f>'S6 Maquette'!I37*1.5</f>
        <v>0</v>
      </c>
    </row>
    <row r="19" spans="1:16" x14ac:dyDescent="0.3">
      <c r="A19" s="224" t="s">
        <v>189</v>
      </c>
      <c r="B19" s="224"/>
      <c r="C19" s="224"/>
      <c r="D19" s="224" t="s">
        <v>189</v>
      </c>
      <c r="E19" s="224"/>
      <c r="F19" s="224"/>
      <c r="O19" s="10">
        <f>'S5 Maquette'!I41*1.5</f>
        <v>27</v>
      </c>
      <c r="P19" s="10">
        <f>'S6 Maquette'!I38*1.5</f>
        <v>24</v>
      </c>
    </row>
    <row r="20" spans="1:16" x14ac:dyDescent="0.3">
      <c r="A20" s="224" t="e">
        <f>SUM(A18,B18,C18)</f>
        <v>#REF!</v>
      </c>
      <c r="B20" s="224"/>
      <c r="C20" s="224"/>
      <c r="D20" s="224" t="e">
        <f>SUM(D18,E18,F18)</f>
        <v>#REF!</v>
      </c>
      <c r="E20" s="224"/>
      <c r="F20" s="224"/>
      <c r="O20" s="10">
        <f>'S5 Maquette'!I42*1.5</f>
        <v>15</v>
      </c>
      <c r="P20" s="10">
        <f>'S6 Maquette'!I39*1.5</f>
        <v>36</v>
      </c>
    </row>
    <row r="21" spans="1:16" x14ac:dyDescent="0.3">
      <c r="A21" s="224" t="s">
        <v>189</v>
      </c>
      <c r="B21" s="224"/>
      <c r="C21" s="224"/>
      <c r="D21" s="224"/>
      <c r="E21" s="224"/>
      <c r="F21" s="224"/>
      <c r="O21" s="10">
        <f>'S5 Maquette'!I43*1.5</f>
        <v>0</v>
      </c>
      <c r="P21" s="10">
        <f>'S6 Maquette'!I41*1.5</f>
        <v>0</v>
      </c>
    </row>
    <row r="22" spans="1:16" ht="30" customHeight="1" x14ac:dyDescent="0.3">
      <c r="A22" s="224" t="e">
        <f>SUM(A20,D20)</f>
        <v>#REF!</v>
      </c>
      <c r="B22" s="224"/>
      <c r="C22" s="224"/>
      <c r="D22" s="224"/>
      <c r="E22" s="224"/>
      <c r="F22" s="224"/>
      <c r="O22" s="10">
        <f>'S5 Maquette'!I44*1.5</f>
        <v>0</v>
      </c>
      <c r="P22" s="10">
        <f>'S6 Maquette'!I42*1.5</f>
        <v>0</v>
      </c>
    </row>
    <row r="23" spans="1:16" x14ac:dyDescent="0.3">
      <c r="O23" s="10">
        <f>'S5 Maquette'!I45*1.5</f>
        <v>0</v>
      </c>
      <c r="P23" s="10">
        <f>'S6 Maquette'!I43*1.5</f>
        <v>48</v>
      </c>
    </row>
    <row r="24" spans="1:16" x14ac:dyDescent="0.3">
      <c r="O24" s="10">
        <f>'S5 Maquette'!I46*1.5</f>
        <v>0</v>
      </c>
      <c r="P24" s="10">
        <f>'S6 Maquette'!I45*1.5</f>
        <v>0</v>
      </c>
    </row>
    <row r="25" spans="1:16" x14ac:dyDescent="0.3">
      <c r="O25" s="10">
        <f>'S5 Maquette'!I47*1.5</f>
        <v>0</v>
      </c>
      <c r="P25" s="10">
        <f>'S6 Maquette'!I46*1.5</f>
        <v>0</v>
      </c>
    </row>
    <row r="26" spans="1:16" x14ac:dyDescent="0.3">
      <c r="O26" s="10">
        <f>'S5 Maquette'!I48*1.5</f>
        <v>0</v>
      </c>
      <c r="P26" s="10">
        <f>'S6 Maquette'!I47*1.5</f>
        <v>0</v>
      </c>
    </row>
    <row r="27" spans="1:16" x14ac:dyDescent="0.3">
      <c r="O27" s="10">
        <f>'S5 Maquette'!I49*1.5</f>
        <v>0</v>
      </c>
      <c r="P27" s="10">
        <f>'S6 Maquette'!I48*1.5</f>
        <v>39</v>
      </c>
    </row>
    <row r="28" spans="1:16" x14ac:dyDescent="0.3">
      <c r="O28" s="10">
        <f>'S5 Maquette'!I50*1.5</f>
        <v>0</v>
      </c>
      <c r="P28" s="10">
        <f>'S6 Maquette'!I49*1.5</f>
        <v>0</v>
      </c>
    </row>
    <row r="29" spans="1:16" x14ac:dyDescent="0.3">
      <c r="O29" s="10">
        <f>'S5 Maquette'!I51*1.5</f>
        <v>0</v>
      </c>
      <c r="P29" s="10">
        <f>'S6 Maquette'!I50*1.5</f>
        <v>45</v>
      </c>
    </row>
    <row r="30" spans="1:16" x14ac:dyDescent="0.3">
      <c r="O30" s="10">
        <f>'S5 Maquette'!I52*1.5</f>
        <v>0</v>
      </c>
      <c r="P30" s="10">
        <f>'S6 Maquette'!I52*1.5</f>
        <v>0</v>
      </c>
    </row>
    <row r="31" spans="1:16" x14ac:dyDescent="0.3">
      <c r="O31" s="10">
        <f>'S5 Maquette'!I53*1.5</f>
        <v>0</v>
      </c>
      <c r="P31" s="10">
        <f>'S6 Maquette'!I53*1.5</f>
        <v>9</v>
      </c>
    </row>
    <row r="32" spans="1:16" x14ac:dyDescent="0.3">
      <c r="O32" s="10">
        <f>'S5 Maquette'!I54*1.5</f>
        <v>0</v>
      </c>
      <c r="P32" s="10">
        <f>'S6 Maquette'!I54*1.5</f>
        <v>0</v>
      </c>
    </row>
    <row r="33" spans="15:16" x14ac:dyDescent="0.3">
      <c r="O33" s="10">
        <f>'S5 Maquette'!I55*1.5</f>
        <v>0</v>
      </c>
      <c r="P33" s="10">
        <f>'S6 Maquette'!I55*1.5</f>
        <v>0</v>
      </c>
    </row>
    <row r="34" spans="15:16" x14ac:dyDescent="0.3">
      <c r="O34" s="10">
        <f>'S5 Maquette'!I56*1.5</f>
        <v>0</v>
      </c>
      <c r="P34" s="10">
        <f>'S6 Maquette'!I56*1.5</f>
        <v>0</v>
      </c>
    </row>
    <row r="35" spans="15:16" x14ac:dyDescent="0.3">
      <c r="O35" s="10">
        <f>'S5 Maquette'!I57*1.5</f>
        <v>0</v>
      </c>
      <c r="P35" s="10">
        <f>'S6 Maquette'!I57*1.5</f>
        <v>0</v>
      </c>
    </row>
    <row r="36" spans="15:16" x14ac:dyDescent="0.3">
      <c r="O36" s="10">
        <f>'S5 Maquette'!I58*1.5</f>
        <v>0</v>
      </c>
      <c r="P36" s="10" t="e">
        <f>'S6 Maquette'!#REF!*1.5</f>
        <v>#REF!</v>
      </c>
    </row>
    <row r="37" spans="15:16" x14ac:dyDescent="0.3">
      <c r="O37" s="10">
        <f>'S5 Maquette'!I59*1.5</f>
        <v>0</v>
      </c>
      <c r="P37" s="10" t="e">
        <f>'S6 Maquette'!#REF!*1.5</f>
        <v>#REF!</v>
      </c>
    </row>
    <row r="38" spans="15:16" x14ac:dyDescent="0.3">
      <c r="O38" s="10">
        <f>'S5 Maquette'!I60*1.5</f>
        <v>0</v>
      </c>
      <c r="P38" s="10" t="e">
        <f>'S6 Maquette'!#REF!*1.5</f>
        <v>#REF!</v>
      </c>
    </row>
    <row r="39" spans="15:16" x14ac:dyDescent="0.3">
      <c r="O39" s="10">
        <f>'S5 Maquette'!I61*1.5</f>
        <v>0</v>
      </c>
      <c r="P39" s="10" t="e">
        <f>'S6 Maquette'!#REF!*1.5</f>
        <v>#REF!</v>
      </c>
    </row>
    <row r="40" spans="15:16" x14ac:dyDescent="0.3">
      <c r="O40" s="10">
        <f>'S5 Maquette'!I62*1.5</f>
        <v>0</v>
      </c>
      <c r="P40" s="10" t="e">
        <f>'S6 Maquette'!#REF!*1.5</f>
        <v>#REF!</v>
      </c>
    </row>
    <row r="41" spans="15:16" x14ac:dyDescent="0.3">
      <c r="O41" s="10">
        <f>'S5 Maquette'!I63*1.5</f>
        <v>0</v>
      </c>
      <c r="P41" s="10">
        <f>'S6 Maquette'!I58*1.5</f>
        <v>0</v>
      </c>
    </row>
    <row r="42" spans="15:16" x14ac:dyDescent="0.3">
      <c r="O42" s="10">
        <f>'S5 Maquette'!I64*1.5</f>
        <v>0</v>
      </c>
      <c r="P42" s="10">
        <f>'S6 Maquette'!I59*1.5</f>
        <v>0</v>
      </c>
    </row>
    <row r="43" spans="15:16" x14ac:dyDescent="0.3">
      <c r="O43" s="10">
        <f>'S5 Maquette'!I65*1.5</f>
        <v>0</v>
      </c>
      <c r="P43" s="10">
        <f>'S6 Maquette'!I60*1.5</f>
        <v>0</v>
      </c>
    </row>
    <row r="44" spans="15:16" x14ac:dyDescent="0.3">
      <c r="O44" s="10">
        <f>'S5 Maquette'!I66*1.5</f>
        <v>0</v>
      </c>
      <c r="P44" s="10">
        <f>'S6 Maquette'!I61*1.5</f>
        <v>0</v>
      </c>
    </row>
    <row r="45" spans="15:16" x14ac:dyDescent="0.3">
      <c r="O45" s="10">
        <f>'S5 Maquette'!I67*1.5</f>
        <v>0</v>
      </c>
      <c r="P45" s="10">
        <f>'S6 Maquette'!I62*1.5</f>
        <v>0</v>
      </c>
    </row>
    <row r="46" spans="15:16" x14ac:dyDescent="0.3">
      <c r="O46" s="10">
        <f>'S5 Maquette'!I68*1.5</f>
        <v>0</v>
      </c>
      <c r="P46" s="10">
        <f>'S6 Maquette'!I63*1.5</f>
        <v>0</v>
      </c>
    </row>
    <row r="47" spans="15:16" x14ac:dyDescent="0.3">
      <c r="O47" s="10">
        <f>'S5 Maquette'!I69*1.5</f>
        <v>0</v>
      </c>
      <c r="P47" s="10">
        <f>'S6 Maquette'!I64*1.5</f>
        <v>0</v>
      </c>
    </row>
    <row r="48" spans="15:16" x14ac:dyDescent="0.3">
      <c r="O48" s="10">
        <f>'S5 Maquette'!I70*1.5</f>
        <v>0</v>
      </c>
      <c r="P48" s="10">
        <f>'S6 Maquette'!I65*1.5</f>
        <v>0</v>
      </c>
    </row>
    <row r="49" spans="15:16" x14ac:dyDescent="0.3">
      <c r="O49" s="10">
        <f>'S5 Maquette'!I71*1.5</f>
        <v>0</v>
      </c>
      <c r="P49" s="10">
        <f>'S6 Maquette'!I66*1.5</f>
        <v>0</v>
      </c>
    </row>
    <row r="50" spans="15:16" x14ac:dyDescent="0.3">
      <c r="O50" s="10">
        <f>'S5 Maquette'!I72*1.5</f>
        <v>0</v>
      </c>
      <c r="P50" s="10">
        <f>'S6 Maquette'!I67*1.5</f>
        <v>0</v>
      </c>
    </row>
    <row r="51" spans="15:16" x14ac:dyDescent="0.3">
      <c r="O51" s="10">
        <f>'S5 Maquette'!I73*1.5</f>
        <v>0</v>
      </c>
      <c r="P51" s="10">
        <f>'S6 Maquette'!I68*1.5</f>
        <v>0</v>
      </c>
    </row>
    <row r="52" spans="15:16" x14ac:dyDescent="0.3">
      <c r="O52" s="10">
        <f>'S5 Maquette'!I74*1.5</f>
        <v>0</v>
      </c>
      <c r="P52" s="10">
        <f>'S6 Maquette'!I69*1.5</f>
        <v>0</v>
      </c>
    </row>
    <row r="53" spans="15:16" x14ac:dyDescent="0.3">
      <c r="O53" s="10">
        <f>'S5 Maquette'!I75*1.5</f>
        <v>0</v>
      </c>
      <c r="P53" s="10">
        <f>'S6 Maquette'!I70*1.5</f>
        <v>0</v>
      </c>
    </row>
    <row r="54" spans="15:16" x14ac:dyDescent="0.3">
      <c r="O54" s="10">
        <f>'S5 Maquette'!I76*1.5</f>
        <v>0</v>
      </c>
      <c r="P54" s="10">
        <f>'S6 Maquette'!I71*1.5</f>
        <v>0</v>
      </c>
    </row>
    <row r="55" spans="15:16" x14ac:dyDescent="0.3">
      <c r="O55" s="10">
        <f>'S5 Maquette'!I77*1.5</f>
        <v>0</v>
      </c>
      <c r="P55" s="10">
        <f>'S6 Maquette'!I72*1.5</f>
        <v>0</v>
      </c>
    </row>
    <row r="56" spans="15:16" x14ac:dyDescent="0.3">
      <c r="O56" s="10">
        <f>'S5 Maquette'!I78*1.5</f>
        <v>0</v>
      </c>
      <c r="P56" s="10">
        <f>'S6 Maquette'!I73*1.5</f>
        <v>0</v>
      </c>
    </row>
    <row r="57" spans="15:16" x14ac:dyDescent="0.3">
      <c r="O57" s="10">
        <f>'S5 Maquette'!I79*1.5</f>
        <v>0</v>
      </c>
      <c r="P57" s="10">
        <f>'S6 Maquette'!I74*1.5</f>
        <v>0</v>
      </c>
    </row>
    <row r="58" spans="15:16" x14ac:dyDescent="0.3">
      <c r="O58" s="10">
        <f>'S5 Maquette'!I80*1.5</f>
        <v>0</v>
      </c>
      <c r="P58" s="10">
        <f>'S6 Maquette'!I75*1.5</f>
        <v>0</v>
      </c>
    </row>
    <row r="59" spans="15:16" x14ac:dyDescent="0.3">
      <c r="O59" s="10">
        <f>'S5 Maquette'!I81*1.5</f>
        <v>0</v>
      </c>
      <c r="P59" s="10">
        <f>'S6 Maquette'!I76*1.5</f>
        <v>0</v>
      </c>
    </row>
    <row r="60" spans="15:16" x14ac:dyDescent="0.3">
      <c r="O60" s="10">
        <f>'S5 Maquette'!I82*1.5</f>
        <v>0</v>
      </c>
      <c r="P60" s="10">
        <f>'S6 Maquette'!I77*1.5</f>
        <v>0</v>
      </c>
    </row>
    <row r="61" spans="15:16" x14ac:dyDescent="0.3">
      <c r="O61" s="10">
        <f>'S5 Maquette'!I83*1.5</f>
        <v>0</v>
      </c>
      <c r="P61" s="10">
        <f>'S6 Maquette'!I78*1.5</f>
        <v>0</v>
      </c>
    </row>
    <row r="62" spans="15:16" x14ac:dyDescent="0.3">
      <c r="O62" s="10">
        <f>'S5 Maquette'!I84*1.5</f>
        <v>0</v>
      </c>
      <c r="P62" s="10">
        <f>'S6 Maquette'!I79*1.5</f>
        <v>0</v>
      </c>
    </row>
    <row r="63" spans="15:16" x14ac:dyDescent="0.3">
      <c r="O63" s="10">
        <f>'S5 Maquette'!I85*1.5</f>
        <v>0</v>
      </c>
      <c r="P63" s="10">
        <f>'S6 Maquette'!I80*1.5</f>
        <v>0</v>
      </c>
    </row>
    <row r="64" spans="15:16" x14ac:dyDescent="0.3">
      <c r="O64" s="10">
        <f>'S5 Maquette'!I86*1.5</f>
        <v>0</v>
      </c>
      <c r="P64" s="10">
        <f>'S6 Maquette'!I81*1.5</f>
        <v>0</v>
      </c>
    </row>
    <row r="65" spans="15:16" x14ac:dyDescent="0.3">
      <c r="O65" s="10">
        <f>'S5 Maquette'!I87*1.5</f>
        <v>0</v>
      </c>
      <c r="P65" s="10">
        <f>'S6 Maquette'!I82*1.5</f>
        <v>0</v>
      </c>
    </row>
    <row r="66" spans="15:16" x14ac:dyDescent="0.3">
      <c r="O66" s="10">
        <f>'S5 Maquette'!I88*1.5</f>
        <v>0</v>
      </c>
      <c r="P66" s="10">
        <f>'S6 Maquette'!I83*1.5</f>
        <v>0</v>
      </c>
    </row>
    <row r="67" spans="15:16" x14ac:dyDescent="0.3">
      <c r="O67" s="10">
        <f>'S5 Maquette'!I89*1.5</f>
        <v>0</v>
      </c>
      <c r="P67" s="10">
        <f>'S6 Maquette'!I84*1.5</f>
        <v>0</v>
      </c>
    </row>
    <row r="68" spans="15:16" x14ac:dyDescent="0.3">
      <c r="O68" s="10">
        <f>'S5 Maquette'!I90*1.5</f>
        <v>0</v>
      </c>
      <c r="P68" s="10">
        <f>'S6 Maquette'!I85*1.5</f>
        <v>0</v>
      </c>
    </row>
    <row r="69" spans="15:16" x14ac:dyDescent="0.3">
      <c r="O69" s="10">
        <f>'S5 Maquette'!I91*1.5</f>
        <v>0</v>
      </c>
      <c r="P69" s="10">
        <f>'S6 Maquette'!I86*1.5</f>
        <v>0</v>
      </c>
    </row>
    <row r="70" spans="15:16" x14ac:dyDescent="0.3">
      <c r="O70" s="10">
        <f>'S5 Maquette'!I92*1.5</f>
        <v>0</v>
      </c>
      <c r="P70" s="10">
        <f>'S6 Maquette'!I87*1.5</f>
        <v>0</v>
      </c>
    </row>
    <row r="71" spans="15:16" x14ac:dyDescent="0.3">
      <c r="O71" s="10">
        <f>'S5 Maquette'!I93*1.5</f>
        <v>0</v>
      </c>
      <c r="P71" s="10">
        <f>'S6 Maquette'!I88*1.5</f>
        <v>0</v>
      </c>
    </row>
    <row r="72" spans="15:16" x14ac:dyDescent="0.3">
      <c r="O72" s="10">
        <f>'S5 Maquette'!I94*1.5</f>
        <v>0</v>
      </c>
      <c r="P72" s="10">
        <f>'S6 Maquette'!I89*1.5</f>
        <v>0</v>
      </c>
    </row>
    <row r="73" spans="15:16" x14ac:dyDescent="0.3">
      <c r="O73" s="10">
        <f>'S5 Maquette'!I95*1.5</f>
        <v>0</v>
      </c>
      <c r="P73" s="10">
        <f>'S6 Maquette'!I90*1.5</f>
        <v>0</v>
      </c>
    </row>
    <row r="74" spans="15:16" x14ac:dyDescent="0.3">
      <c r="O74" s="10">
        <f>'S5 Maquette'!I96*1.5</f>
        <v>0</v>
      </c>
      <c r="P74" s="10">
        <f>'S6 Maquette'!I91*1.5</f>
        <v>0</v>
      </c>
    </row>
    <row r="75" spans="15:16" x14ac:dyDescent="0.3">
      <c r="O75" s="10">
        <f>'S5 Maquette'!I97*1.5</f>
        <v>0</v>
      </c>
      <c r="P75" s="10">
        <f>'S6 Maquette'!I92*1.5</f>
        <v>0</v>
      </c>
    </row>
    <row r="76" spans="15:16" x14ac:dyDescent="0.3">
      <c r="O76" s="10">
        <f>'S5 Maquette'!I98*1.5</f>
        <v>0</v>
      </c>
      <c r="P76" s="10">
        <f>'S6 Maquette'!I93*1.5</f>
        <v>0</v>
      </c>
    </row>
    <row r="77" spans="15:16" x14ac:dyDescent="0.3">
      <c r="O77" s="10">
        <f>'S5 Maquette'!I99*1.5</f>
        <v>0</v>
      </c>
      <c r="P77" s="10">
        <f>'S6 Maquette'!I94*1.5</f>
        <v>0</v>
      </c>
    </row>
    <row r="78" spans="15:16" x14ac:dyDescent="0.3">
      <c r="O78" s="10">
        <f>'S5 Maquette'!I100*1.5</f>
        <v>0</v>
      </c>
      <c r="P78" s="10">
        <f>'S6 Maquette'!I95*1.5</f>
        <v>0</v>
      </c>
    </row>
    <row r="79" spans="15:16" x14ac:dyDescent="0.3">
      <c r="O79" s="10">
        <f>'S5 Maquette'!I101*1.5</f>
        <v>0</v>
      </c>
      <c r="P79" s="10">
        <f>'S6 Maquette'!I96*1.5</f>
        <v>0</v>
      </c>
    </row>
    <row r="80" spans="15:16" x14ac:dyDescent="0.3">
      <c r="O80" s="10">
        <f>'S5 Maquette'!I102*1.5</f>
        <v>0</v>
      </c>
      <c r="P80" s="10">
        <f>'S6 Maquette'!I97*1.5</f>
        <v>0</v>
      </c>
    </row>
    <row r="81" spans="15:16" x14ac:dyDescent="0.3">
      <c r="O81" s="10">
        <f>'S5 Maquette'!I103*1.5</f>
        <v>0</v>
      </c>
      <c r="P81" s="10">
        <f>'S6 Maquette'!I98*1.5</f>
        <v>0</v>
      </c>
    </row>
    <row r="82" spans="15:16" x14ac:dyDescent="0.3">
      <c r="O82" s="10">
        <f>'S5 Maquette'!I104*1.5</f>
        <v>0</v>
      </c>
      <c r="P82" s="10">
        <f>'S6 Maquette'!I99*1.5</f>
        <v>0</v>
      </c>
    </row>
    <row r="83" spans="15:16" x14ac:dyDescent="0.3">
      <c r="O83" s="10">
        <f>'S5 Maquette'!I105*1.5</f>
        <v>0</v>
      </c>
      <c r="P83" s="10">
        <f>'S6 Maquette'!I100*1.5</f>
        <v>0</v>
      </c>
    </row>
    <row r="84" spans="15:16" x14ac:dyDescent="0.3">
      <c r="O84" s="10">
        <f>'S5 Maquette'!I106*1.5</f>
        <v>0</v>
      </c>
      <c r="P84" s="10">
        <f>'S6 Maquette'!I101*1.5</f>
        <v>0</v>
      </c>
    </row>
    <row r="85" spans="15:16" x14ac:dyDescent="0.3">
      <c r="O85" s="10">
        <f>'S5 Maquette'!I107*1.5</f>
        <v>0</v>
      </c>
      <c r="P85" s="10">
        <f>'S6 Maquette'!I102*1.5</f>
        <v>0</v>
      </c>
    </row>
    <row r="86" spans="15:16" x14ac:dyDescent="0.3">
      <c r="O86" s="10">
        <f>'S5 Maquette'!I108*1.5</f>
        <v>0</v>
      </c>
      <c r="P86" s="10">
        <f>'S6 Maquette'!I103*1.5</f>
        <v>0</v>
      </c>
    </row>
    <row r="87" spans="15:16" x14ac:dyDescent="0.3">
      <c r="O87" s="10">
        <f>'S5 Maquette'!I109*1.5</f>
        <v>0</v>
      </c>
      <c r="P87" s="10">
        <f>'S6 Maquette'!I104*1.5</f>
        <v>0</v>
      </c>
    </row>
    <row r="88" spans="15:16" x14ac:dyDescent="0.3">
      <c r="O88" s="10">
        <f>'S5 Maquette'!I110*1.5</f>
        <v>0</v>
      </c>
      <c r="P88" s="10">
        <f>'S6 Maquette'!I105*1.5</f>
        <v>0</v>
      </c>
    </row>
    <row r="89" spans="15:16" x14ac:dyDescent="0.3">
      <c r="O89" s="10">
        <f>'S5 Maquette'!I111*1.5</f>
        <v>0</v>
      </c>
      <c r="P89" s="10">
        <f>'S6 Maquette'!I106*1.5</f>
        <v>0</v>
      </c>
    </row>
    <row r="90" spans="15:16" x14ac:dyDescent="0.3">
      <c r="O90" s="10">
        <f>'S5 Maquette'!I112*1.5</f>
        <v>0</v>
      </c>
      <c r="P90" s="10">
        <f>'S6 Maquette'!I107*1.5</f>
        <v>0</v>
      </c>
    </row>
    <row r="91" spans="15:16" x14ac:dyDescent="0.3">
      <c r="O91" s="10">
        <f>'S5 Maquette'!I113*1.5</f>
        <v>0</v>
      </c>
      <c r="P91" s="10">
        <f>'S6 Maquette'!I108*1.5</f>
        <v>0</v>
      </c>
    </row>
    <row r="92" spans="15:16" x14ac:dyDescent="0.3">
      <c r="O92" s="10">
        <f>'S5 Maquette'!I114*1.5</f>
        <v>0</v>
      </c>
      <c r="P92" s="10">
        <f>'S6 Maquette'!I109*1.5</f>
        <v>0</v>
      </c>
    </row>
    <row r="93" spans="15:16" x14ac:dyDescent="0.3">
      <c r="O93" s="10">
        <f>'S5 Maquette'!I115*1.5</f>
        <v>0</v>
      </c>
      <c r="P93" s="10">
        <f>'S6 Maquette'!I110*1.5</f>
        <v>0</v>
      </c>
    </row>
    <row r="94" spans="15:16" x14ac:dyDescent="0.3">
      <c r="O94" s="10">
        <f>'S5 Maquette'!I116*1.5</f>
        <v>0</v>
      </c>
      <c r="P94" s="10">
        <f>'S6 Maquette'!I111*1.5</f>
        <v>0</v>
      </c>
    </row>
    <row r="95" spans="15:16" x14ac:dyDescent="0.3">
      <c r="O95" s="10">
        <f>'S5 Maquette'!I117*1.5</f>
        <v>0</v>
      </c>
      <c r="P95" s="10">
        <f>'S6 Maquette'!I112*1.5</f>
        <v>0</v>
      </c>
    </row>
    <row r="96" spans="15:16" x14ac:dyDescent="0.3">
      <c r="O96" s="10">
        <f>'S5 Maquette'!I118*1.5</f>
        <v>0</v>
      </c>
      <c r="P96" s="10">
        <f>'S6 Maquette'!I113*1.5</f>
        <v>0</v>
      </c>
    </row>
    <row r="97" spans="15:16" x14ac:dyDescent="0.3">
      <c r="O97" s="10">
        <f>'S5 Maquette'!I119*1.5</f>
        <v>0</v>
      </c>
      <c r="P97" s="10">
        <f>'S6 Maquette'!I114*1.5</f>
        <v>0</v>
      </c>
    </row>
    <row r="98" spans="15:16" x14ac:dyDescent="0.3">
      <c r="O98" s="10">
        <f>'S5 Maquette'!I120*1.5</f>
        <v>0</v>
      </c>
      <c r="P98" s="10">
        <f>'S6 Maquette'!I115*1.5</f>
        <v>0</v>
      </c>
    </row>
    <row r="99" spans="15:16" x14ac:dyDescent="0.3">
      <c r="O99" s="10">
        <f>'S5 Maquette'!I121*1.5</f>
        <v>0</v>
      </c>
      <c r="P99" s="10">
        <f>'S6 Maquette'!I116*1.5</f>
        <v>0</v>
      </c>
    </row>
    <row r="100" spans="15:16" x14ac:dyDescent="0.3">
      <c r="O100" s="10">
        <f>'S5 Maquette'!I122*1.5</f>
        <v>0</v>
      </c>
      <c r="P100" s="10">
        <f>'S6 Maquette'!I117*1.5</f>
        <v>0</v>
      </c>
    </row>
    <row r="101" spans="15:16" x14ac:dyDescent="0.3">
      <c r="O101" s="10">
        <f>'S5 Maquette'!I123*1.5</f>
        <v>0</v>
      </c>
      <c r="P101" s="10">
        <f>'S6 Maquette'!I118*1.5</f>
        <v>0</v>
      </c>
    </row>
    <row r="102" spans="15:16" x14ac:dyDescent="0.3">
      <c r="O102" s="10">
        <f>'S5 Maquette'!I124*1.5</f>
        <v>0</v>
      </c>
      <c r="P102" s="10">
        <f>'S6 Maquette'!I119*1.5</f>
        <v>0</v>
      </c>
    </row>
    <row r="103" spans="15:16" x14ac:dyDescent="0.3">
      <c r="O103" s="10">
        <f>'S5 Maquette'!I125*1.5</f>
        <v>0</v>
      </c>
      <c r="P103" s="10">
        <f>'S6 Maquette'!I120*1.5</f>
        <v>0</v>
      </c>
    </row>
    <row r="104" spans="15:16" x14ac:dyDescent="0.3">
      <c r="O104" s="10">
        <f>'S5 Maquette'!I126*1.5</f>
        <v>0</v>
      </c>
      <c r="P104" s="10">
        <f>'S6 Maquette'!I121*1.5</f>
        <v>0</v>
      </c>
    </row>
    <row r="105" spans="15:16" x14ac:dyDescent="0.3">
      <c r="O105" s="10">
        <f>'S5 Maquette'!I127*1.5</f>
        <v>0</v>
      </c>
      <c r="P105" s="10">
        <f>'S6 Maquette'!I122*1.5</f>
        <v>0</v>
      </c>
    </row>
    <row r="106" spans="15:16" x14ac:dyDescent="0.3">
      <c r="O106" s="10">
        <f>'S5 Maquette'!I128*1.5</f>
        <v>0</v>
      </c>
      <c r="P106" s="10">
        <f>'S6 Maquette'!I123*1.5</f>
        <v>0</v>
      </c>
    </row>
    <row r="107" spans="15:16" x14ac:dyDescent="0.3">
      <c r="O107" s="10">
        <f>'S5 Maquette'!I129*1.5</f>
        <v>0</v>
      </c>
      <c r="P107" s="10">
        <f>'S6 Maquette'!I124*1.5</f>
        <v>0</v>
      </c>
    </row>
    <row r="108" spans="15:16" x14ac:dyDescent="0.3">
      <c r="O108" s="10">
        <f>'S5 Maquette'!I130*1.5</f>
        <v>0</v>
      </c>
      <c r="P108" s="10">
        <f>'S6 Maquette'!I125*1.5</f>
        <v>0</v>
      </c>
    </row>
    <row r="109" spans="15:16" x14ac:dyDescent="0.3">
      <c r="O109" s="10">
        <f>'S5 Maquette'!I131*1.5</f>
        <v>0</v>
      </c>
      <c r="P109" s="10">
        <f>'S6 Maquette'!I126*1.5</f>
        <v>0</v>
      </c>
    </row>
    <row r="110" spans="15:16" x14ac:dyDescent="0.3">
      <c r="O110" s="10">
        <f>'S5 Maquette'!I132*1.5</f>
        <v>0</v>
      </c>
      <c r="P110" s="10">
        <f>'S6 Maquette'!I127*1.5</f>
        <v>0</v>
      </c>
    </row>
    <row r="111" spans="15:16" x14ac:dyDescent="0.3">
      <c r="O111" s="10">
        <f>'S5 Maquette'!I133*1.5</f>
        <v>0</v>
      </c>
      <c r="P111" s="10">
        <f>'S6 Maquette'!I128*1.5</f>
        <v>0</v>
      </c>
    </row>
    <row r="112" spans="15:16" x14ac:dyDescent="0.3">
      <c r="O112" s="10">
        <f>'S5 Maquette'!I134*1.5</f>
        <v>0</v>
      </c>
      <c r="P112" s="10">
        <f>'S6 Maquette'!I129*1.5</f>
        <v>0</v>
      </c>
    </row>
    <row r="113" spans="15:16" x14ac:dyDescent="0.3">
      <c r="O113" s="10">
        <f>'S5 Maquette'!I135*1.5</f>
        <v>0</v>
      </c>
      <c r="P113" s="10">
        <f>'S6 Maquette'!I130*1.5</f>
        <v>0</v>
      </c>
    </row>
    <row r="114" spans="15:16" x14ac:dyDescent="0.3">
      <c r="O114" s="10">
        <f>'S5 Maquette'!I136*1.5</f>
        <v>0</v>
      </c>
      <c r="P114" s="10">
        <f>'S6 Maquette'!I131*1.5</f>
        <v>0</v>
      </c>
    </row>
    <row r="115" spans="15:16" x14ac:dyDescent="0.3">
      <c r="O115" s="10">
        <f>'S5 Maquette'!I137*1.5</f>
        <v>0</v>
      </c>
      <c r="P115" s="10">
        <f>'S6 Maquette'!I132*1.5</f>
        <v>0</v>
      </c>
    </row>
    <row r="116" spans="15:16" x14ac:dyDescent="0.3">
      <c r="O116" s="10">
        <f>'S5 Maquette'!I138*1.5</f>
        <v>0</v>
      </c>
      <c r="P116" s="10">
        <f>'S6 Maquette'!I133*1.5</f>
        <v>0</v>
      </c>
    </row>
    <row r="117" spans="15:16" x14ac:dyDescent="0.3">
      <c r="O117" s="10">
        <f>'S5 Maquette'!I139*1.5</f>
        <v>0</v>
      </c>
      <c r="P117" s="10">
        <f>'S6 Maquette'!I134*1.5</f>
        <v>0</v>
      </c>
    </row>
    <row r="118" spans="15:16" x14ac:dyDescent="0.3">
      <c r="O118" s="10">
        <f>'S5 Maquette'!I140*1.5</f>
        <v>0</v>
      </c>
      <c r="P118" s="10">
        <f>'S6 Maquette'!I135*1.5</f>
        <v>0</v>
      </c>
    </row>
    <row r="119" spans="15:16" x14ac:dyDescent="0.3">
      <c r="O119" s="10">
        <f>'S5 Maquette'!I141*1.5</f>
        <v>0</v>
      </c>
      <c r="P119" s="10">
        <f>'S6 Maquette'!I136*1.5</f>
        <v>0</v>
      </c>
    </row>
    <row r="120" spans="15:16" x14ac:dyDescent="0.3">
      <c r="O120" s="10">
        <f>'S5 Maquette'!I142*1.5</f>
        <v>0</v>
      </c>
      <c r="P120" s="10">
        <f>'S6 Maquette'!I137*1.5</f>
        <v>0</v>
      </c>
    </row>
    <row r="121" spans="15:16" x14ac:dyDescent="0.3">
      <c r="O121" s="10">
        <f>'S5 Maquette'!I143*1.5</f>
        <v>0</v>
      </c>
      <c r="P121" s="10">
        <f>'S6 Maquette'!I138*1.5</f>
        <v>0</v>
      </c>
    </row>
    <row r="122" spans="15:16" x14ac:dyDescent="0.3">
      <c r="O122" s="10">
        <f>'S5 Maquette'!I144*1.5</f>
        <v>0</v>
      </c>
      <c r="P122" s="10">
        <f>'S6 Maquette'!I139*1.5</f>
        <v>0</v>
      </c>
    </row>
    <row r="123" spans="15:16" x14ac:dyDescent="0.3">
      <c r="O123" s="10">
        <f>'S5 Maquette'!I145*1.5</f>
        <v>0</v>
      </c>
      <c r="P123" s="10">
        <f>'S6 Maquette'!I140*1.5</f>
        <v>0</v>
      </c>
    </row>
    <row r="124" spans="15:16" x14ac:dyDescent="0.3">
      <c r="O124" s="10">
        <f>'S5 Maquette'!I146*1.5</f>
        <v>0</v>
      </c>
      <c r="P124" s="10">
        <f>'S6 Maquette'!I141*1.5</f>
        <v>0</v>
      </c>
    </row>
    <row r="125" spans="15:16" x14ac:dyDescent="0.3">
      <c r="O125" s="10">
        <f>'S5 Maquette'!I147*1.5</f>
        <v>0</v>
      </c>
      <c r="P125" s="10">
        <f>'S6 Maquette'!I142*1.5</f>
        <v>0</v>
      </c>
    </row>
    <row r="126" spans="15:16" x14ac:dyDescent="0.3">
      <c r="O126" s="10">
        <f>'S5 Maquette'!I148*1.5</f>
        <v>0</v>
      </c>
      <c r="P126" s="10">
        <f>'S6 Maquette'!I143*1.5</f>
        <v>0</v>
      </c>
    </row>
    <row r="127" spans="15:16" x14ac:dyDescent="0.3">
      <c r="O127" s="10">
        <f>'S5 Maquette'!I149*1.5</f>
        <v>0</v>
      </c>
      <c r="P127" s="10">
        <f>'S6 Maquette'!I144*1.5</f>
        <v>0</v>
      </c>
    </row>
    <row r="128" spans="15:16" x14ac:dyDescent="0.3">
      <c r="O128" s="10">
        <f>'S5 Maquette'!I150*1.5</f>
        <v>0</v>
      </c>
      <c r="P128" s="10">
        <f>'S6 Maquette'!I145*1.5</f>
        <v>0</v>
      </c>
    </row>
    <row r="129" spans="15:16" x14ac:dyDescent="0.3">
      <c r="O129" s="10">
        <f>'S5 Maquette'!I151*1.5</f>
        <v>0</v>
      </c>
      <c r="P129" s="10">
        <f>'S6 Maquette'!I146*1.5</f>
        <v>0</v>
      </c>
    </row>
    <row r="130" spans="15:16" x14ac:dyDescent="0.3">
      <c r="O130" s="10">
        <f>'S5 Maquette'!I152*1.5</f>
        <v>0</v>
      </c>
      <c r="P130" s="10">
        <f>'S6 Maquette'!I147*1.5</f>
        <v>0</v>
      </c>
    </row>
    <row r="131" spans="15:16" x14ac:dyDescent="0.3">
      <c r="O131" s="10">
        <f>'S5 Maquette'!I153*1.5</f>
        <v>0</v>
      </c>
      <c r="P131" s="10">
        <f>'S6 Maquette'!I148*1.5</f>
        <v>0</v>
      </c>
    </row>
    <row r="132" spans="15:16" x14ac:dyDescent="0.3">
      <c r="O132" s="10">
        <f>'S5 Maquette'!I154*1.5</f>
        <v>0</v>
      </c>
      <c r="P132" s="10">
        <f>'S6 Maquette'!I149*1.5</f>
        <v>0</v>
      </c>
    </row>
    <row r="133" spans="15:16" x14ac:dyDescent="0.3">
      <c r="O133" s="10">
        <f>'S5 Maquette'!I155*1.5</f>
        <v>0</v>
      </c>
      <c r="P133" s="10">
        <f>'S6 Maquette'!I150*1.5</f>
        <v>0</v>
      </c>
    </row>
    <row r="134" spans="15:16" x14ac:dyDescent="0.3">
      <c r="O134" s="10">
        <f>'S5 Maquette'!I156*1.5</f>
        <v>0</v>
      </c>
      <c r="P134" s="10">
        <f>'S6 Maquette'!I151*1.5</f>
        <v>0</v>
      </c>
    </row>
    <row r="135" spans="15:16" x14ac:dyDescent="0.3">
      <c r="O135" s="10">
        <f>'S5 Maquette'!I157*1.5</f>
        <v>0</v>
      </c>
      <c r="P135" s="10">
        <f>'S6 Maquette'!I152*1.5</f>
        <v>0</v>
      </c>
    </row>
    <row r="136" spans="15:16" x14ac:dyDescent="0.3">
      <c r="O136" s="10">
        <f>'S5 Maquette'!I158*1.5</f>
        <v>0</v>
      </c>
      <c r="P136" s="10">
        <f>'S6 Maquette'!I153*1.5</f>
        <v>0</v>
      </c>
    </row>
    <row r="137" spans="15:16" x14ac:dyDescent="0.3">
      <c r="O137" s="10">
        <f>'S5 Maquette'!I159*1.5</f>
        <v>0</v>
      </c>
      <c r="P137" s="10">
        <f>'S6 Maquette'!I154*1.5</f>
        <v>0</v>
      </c>
    </row>
    <row r="138" spans="15:16" x14ac:dyDescent="0.3">
      <c r="O138" s="10">
        <f>'S5 Maquette'!I160*1.5</f>
        <v>0</v>
      </c>
      <c r="P138" s="10">
        <f>'S6 Maquette'!I155*1.5</f>
        <v>0</v>
      </c>
    </row>
    <row r="139" spans="15:16" x14ac:dyDescent="0.3">
      <c r="O139" s="10">
        <f>'S5 Maquette'!I161*1.5</f>
        <v>0</v>
      </c>
      <c r="P139" s="10">
        <f>'S6 Maquette'!I156*1.5</f>
        <v>0</v>
      </c>
    </row>
    <row r="140" spans="15:16" x14ac:dyDescent="0.3">
      <c r="O140" s="10">
        <f>'S5 Maquette'!I162*1.5</f>
        <v>0</v>
      </c>
      <c r="P140" s="10">
        <f>'S6 Maquette'!I157*1.5</f>
        <v>0</v>
      </c>
    </row>
    <row r="141" spans="15:16" x14ac:dyDescent="0.3">
      <c r="O141" s="10">
        <f>'S5 Maquette'!I163*1.5</f>
        <v>0</v>
      </c>
      <c r="P141" s="10">
        <f>'S6 Maquette'!I158*1.5</f>
        <v>0</v>
      </c>
    </row>
    <row r="142" spans="15:16" x14ac:dyDescent="0.3">
      <c r="O142" s="10">
        <f>'S5 Maquette'!I164*1.5</f>
        <v>0</v>
      </c>
      <c r="P142" s="10">
        <f>'S6 Maquette'!I159*1.5</f>
        <v>0</v>
      </c>
    </row>
    <row r="143" spans="15:16" x14ac:dyDescent="0.3">
      <c r="O143" s="10">
        <f>'S5 Maquette'!I165*1.5</f>
        <v>0</v>
      </c>
      <c r="P143" s="10">
        <f>'S6 Maquette'!I160*1.5</f>
        <v>0</v>
      </c>
    </row>
    <row r="144" spans="15:16" x14ac:dyDescent="0.3">
      <c r="O144" s="10">
        <f>'S5 Maquette'!I166*1.5</f>
        <v>0</v>
      </c>
      <c r="P144" s="10">
        <f>'S6 Maquette'!I161*1.5</f>
        <v>0</v>
      </c>
    </row>
    <row r="145" spans="15:16" x14ac:dyDescent="0.3">
      <c r="O145" s="10">
        <f>'S5 Maquette'!I167*1.5</f>
        <v>0</v>
      </c>
      <c r="P145" s="10">
        <f>'S6 Maquette'!I162*1.5</f>
        <v>0</v>
      </c>
    </row>
    <row r="146" spans="15:16" x14ac:dyDescent="0.3">
      <c r="O146" s="10">
        <f>'S5 Maquette'!I168*1.5</f>
        <v>0</v>
      </c>
      <c r="P146" s="10">
        <f>'S6 Maquette'!I163*1.5</f>
        <v>0</v>
      </c>
    </row>
    <row r="147" spans="15:16" x14ac:dyDescent="0.3">
      <c r="O147" s="10">
        <f>'S5 Maquette'!I169*1.5</f>
        <v>0</v>
      </c>
      <c r="P147" s="10">
        <f>'S6 Maquette'!I164*1.5</f>
        <v>0</v>
      </c>
    </row>
    <row r="148" spans="15:16" x14ac:dyDescent="0.3">
      <c r="O148" s="10">
        <f>'S5 Maquette'!I170*1.5</f>
        <v>0</v>
      </c>
      <c r="P148" s="10">
        <f>'S6 Maquette'!I165*1.5</f>
        <v>0</v>
      </c>
    </row>
    <row r="149" spans="15:16" x14ac:dyDescent="0.3">
      <c r="O149" s="10">
        <f>'S5 Maquette'!I171*1.5</f>
        <v>0</v>
      </c>
      <c r="P149" s="10">
        <f>'S6 Maquette'!I166*1.5</f>
        <v>0</v>
      </c>
    </row>
    <row r="150" spans="15:16" x14ac:dyDescent="0.3">
      <c r="O150" s="10">
        <f>'S5 Maquette'!I172*1.5</f>
        <v>0</v>
      </c>
      <c r="P150" s="10">
        <f>'S6 Maquette'!I167*1.5</f>
        <v>0</v>
      </c>
    </row>
    <row r="151" spans="15:16" x14ac:dyDescent="0.3">
      <c r="O151" s="10">
        <f>'S5 Maquette'!I173*1.5</f>
        <v>0</v>
      </c>
      <c r="P151" s="10">
        <f>'S6 Maquette'!I168*1.5</f>
        <v>0</v>
      </c>
    </row>
    <row r="152" spans="15:16" x14ac:dyDescent="0.3">
      <c r="O152" s="10">
        <f>'S5 Maquette'!I174*1.5</f>
        <v>0</v>
      </c>
      <c r="P152" s="10">
        <f>'S6 Maquette'!I169*1.5</f>
        <v>0</v>
      </c>
    </row>
    <row r="153" spans="15:16" x14ac:dyDescent="0.3">
      <c r="O153" s="10">
        <f>'S5 Maquette'!I175*1.5</f>
        <v>0</v>
      </c>
      <c r="P153" s="10">
        <f>'S6 Maquette'!I170*1.5</f>
        <v>0</v>
      </c>
    </row>
    <row r="154" spans="15:16" x14ac:dyDescent="0.3">
      <c r="O154" s="10">
        <f>'S5 Maquette'!I176*1.5</f>
        <v>0</v>
      </c>
      <c r="P154" s="10">
        <f>'S6 Maquette'!I171*1.5</f>
        <v>0</v>
      </c>
    </row>
    <row r="155" spans="15:16" x14ac:dyDescent="0.3">
      <c r="O155" s="10">
        <f>'S5 Maquette'!I177*1.5</f>
        <v>0</v>
      </c>
      <c r="P155" s="10">
        <f>'S6 Maquette'!I172*1.5</f>
        <v>0</v>
      </c>
    </row>
    <row r="156" spans="15:16" x14ac:dyDescent="0.3">
      <c r="O156" s="10">
        <f>'S5 Maquette'!I178*1.5</f>
        <v>0</v>
      </c>
      <c r="P156" s="10">
        <f>'S6 Maquette'!I173*1.5</f>
        <v>0</v>
      </c>
    </row>
    <row r="157" spans="15:16" x14ac:dyDescent="0.3">
      <c r="O157" s="10">
        <f>'S5 Maquette'!I179*1.5</f>
        <v>0</v>
      </c>
      <c r="P157" s="10">
        <f>'S6 Maquette'!I174*1.5</f>
        <v>0</v>
      </c>
    </row>
    <row r="158" spans="15:16" x14ac:dyDescent="0.3">
      <c r="O158" s="10">
        <f>'S5 Maquette'!I180*1.5</f>
        <v>0</v>
      </c>
      <c r="P158" s="10">
        <f>'S6 Maquette'!I175*1.5</f>
        <v>0</v>
      </c>
    </row>
    <row r="159" spans="15:16" x14ac:dyDescent="0.3">
      <c r="O159" s="10">
        <f>'S5 Maquette'!I181*1.5</f>
        <v>0</v>
      </c>
      <c r="P159" s="10">
        <f>'S6 Maquette'!I176*1.5</f>
        <v>0</v>
      </c>
    </row>
    <row r="160" spans="15:16" x14ac:dyDescent="0.3">
      <c r="O160" s="10">
        <f>'S5 Maquette'!I182*1.5</f>
        <v>0</v>
      </c>
      <c r="P160" s="10">
        <f>'S6 Maquette'!I177*1.5</f>
        <v>0</v>
      </c>
    </row>
    <row r="161" spans="15:16" x14ac:dyDescent="0.3">
      <c r="O161" s="10">
        <f>'S5 Maquette'!I183*1.5</f>
        <v>0</v>
      </c>
      <c r="P161" s="10">
        <f>'S6 Maquette'!I178*1.5</f>
        <v>0</v>
      </c>
    </row>
    <row r="162" spans="15:16" x14ac:dyDescent="0.3">
      <c r="O162" s="10">
        <f>'S5 Maquette'!I184*1.5</f>
        <v>0</v>
      </c>
      <c r="P162" s="10">
        <f>'S6 Maquette'!I179*1.5</f>
        <v>0</v>
      </c>
    </row>
    <row r="163" spans="15:16" x14ac:dyDescent="0.3">
      <c r="O163" s="10">
        <f>'S5 Maquette'!I185*1.5</f>
        <v>0</v>
      </c>
      <c r="P163" s="10">
        <f>'S6 Maquette'!I180*1.5</f>
        <v>0</v>
      </c>
    </row>
    <row r="164" spans="15:16" x14ac:dyDescent="0.3">
      <c r="O164" s="10">
        <f>'S5 Maquette'!I186*1.5</f>
        <v>0</v>
      </c>
      <c r="P164" s="10">
        <f>'S6 Maquette'!I181*1.5</f>
        <v>0</v>
      </c>
    </row>
    <row r="165" spans="15:16" x14ac:dyDescent="0.3">
      <c r="O165" s="10">
        <f>'S5 Maquette'!I187*1.5</f>
        <v>0</v>
      </c>
      <c r="P165" s="10">
        <f>'S6 Maquette'!I182*1.5</f>
        <v>0</v>
      </c>
    </row>
    <row r="166" spans="15:16" x14ac:dyDescent="0.3">
      <c r="O166" s="10">
        <f>'S5 Maquette'!I188*1.5</f>
        <v>0</v>
      </c>
      <c r="P166" s="10">
        <f>'S6 Maquette'!I183*1.5</f>
        <v>0</v>
      </c>
    </row>
    <row r="167" spans="15:16" x14ac:dyDescent="0.3">
      <c r="O167" s="10">
        <f>'S5 Maquette'!I189*1.5</f>
        <v>0</v>
      </c>
      <c r="P167" s="10">
        <f>'S6 Maquette'!I184*1.5</f>
        <v>0</v>
      </c>
    </row>
    <row r="168" spans="15:16" x14ac:dyDescent="0.3">
      <c r="O168" s="10">
        <f>'S5 Maquette'!I190*1.5</f>
        <v>0</v>
      </c>
      <c r="P168" s="10">
        <f>'S6 Maquette'!I185*1.5</f>
        <v>0</v>
      </c>
    </row>
    <row r="169" spans="15:16" x14ac:dyDescent="0.3">
      <c r="O169" s="10">
        <f>'S5 Maquette'!I191*1.5</f>
        <v>0</v>
      </c>
      <c r="P169" s="10">
        <f>'S6 Maquette'!I186*1.5</f>
        <v>0</v>
      </c>
    </row>
    <row r="170" spans="15:16" x14ac:dyDescent="0.3">
      <c r="O170" s="10">
        <f>'S5 Maquette'!I192*1.5</f>
        <v>0</v>
      </c>
      <c r="P170" s="10">
        <f>'S6 Maquette'!I187*1.5</f>
        <v>0</v>
      </c>
    </row>
    <row r="171" spans="15:16" x14ac:dyDescent="0.3">
      <c r="O171" s="10">
        <f>'S5 Maquette'!I193*1.5</f>
        <v>0</v>
      </c>
      <c r="P171" s="10">
        <f>'S6 Maquette'!I188*1.5</f>
        <v>0</v>
      </c>
    </row>
    <row r="172" spans="15:16" x14ac:dyDescent="0.3">
      <c r="O172" s="10">
        <f>'S5 Maquette'!I194*1.5</f>
        <v>0</v>
      </c>
      <c r="P172" s="10">
        <f>'S6 Maquette'!I189*1.5</f>
        <v>0</v>
      </c>
    </row>
    <row r="173" spans="15:16" x14ac:dyDescent="0.3">
      <c r="O173" s="10">
        <f>'S5 Maquette'!I195*1.5</f>
        <v>0</v>
      </c>
      <c r="P173" s="10">
        <f>'S6 Maquette'!I190*1.5</f>
        <v>0</v>
      </c>
    </row>
    <row r="174" spans="15:16" x14ac:dyDescent="0.3">
      <c r="O174" s="10">
        <f>'S5 Maquette'!I196*1.5</f>
        <v>0</v>
      </c>
      <c r="P174" s="10">
        <f>'S6 Maquette'!I191*1.5</f>
        <v>0</v>
      </c>
    </row>
    <row r="175" spans="15:16" x14ac:dyDescent="0.3">
      <c r="O175" s="10">
        <f>'S5 Maquette'!I197*1.5</f>
        <v>0</v>
      </c>
      <c r="P175" s="10">
        <f>'S6 Maquette'!I192*1.5</f>
        <v>0</v>
      </c>
    </row>
    <row r="176" spans="15:16" x14ac:dyDescent="0.3">
      <c r="O176" s="10">
        <f>'S5 Maquette'!I198*1.5</f>
        <v>0</v>
      </c>
      <c r="P176" s="10">
        <f>'S6 Maquette'!I193*1.5</f>
        <v>0</v>
      </c>
    </row>
    <row r="177" spans="15:16" x14ac:dyDescent="0.3">
      <c r="O177" s="10">
        <f>'S5 Maquette'!I199*1.5</f>
        <v>0</v>
      </c>
      <c r="P177" s="10">
        <f>'S6 Maquette'!I194*1.5</f>
        <v>0</v>
      </c>
    </row>
    <row r="178" spans="15:16" x14ac:dyDescent="0.3">
      <c r="O178" s="10">
        <f>'S5 Maquette'!I200*1.5</f>
        <v>0</v>
      </c>
      <c r="P178" s="10">
        <f>'S6 Maquette'!I195*1.5</f>
        <v>0</v>
      </c>
    </row>
    <row r="179" spans="15:16" x14ac:dyDescent="0.3">
      <c r="O179" s="10">
        <f>'S5 Maquette'!I201*1.5</f>
        <v>0</v>
      </c>
      <c r="P179" s="10">
        <f>'S6 Maquette'!I196*1.5</f>
        <v>0</v>
      </c>
    </row>
    <row r="180" spans="15:16" x14ac:dyDescent="0.3">
      <c r="O180" s="10">
        <f>'S5 Maquette'!I202*1.5</f>
        <v>0</v>
      </c>
      <c r="P180" s="10">
        <f>'S6 Maquette'!I197*1.5</f>
        <v>0</v>
      </c>
    </row>
    <row r="181" spans="15:16" x14ac:dyDescent="0.3">
      <c r="O181" s="10">
        <f>'S5 Maquette'!I203*1.5</f>
        <v>0</v>
      </c>
      <c r="P181" s="10">
        <f>'S6 Maquette'!I198*1.5</f>
        <v>0</v>
      </c>
    </row>
    <row r="182" spans="15:16" x14ac:dyDescent="0.3">
      <c r="O182" s="10">
        <f>'S5 Maquette'!I204*1.5</f>
        <v>0</v>
      </c>
      <c r="P182" s="10">
        <f>'S6 Maquette'!I199*1.5</f>
        <v>0</v>
      </c>
    </row>
    <row r="183" spans="15:16" x14ac:dyDescent="0.3">
      <c r="O183" s="10">
        <f>'S5 Maquette'!I205*1.5</f>
        <v>0</v>
      </c>
      <c r="P183" s="10">
        <f>'S6 Maquette'!I200*1.5</f>
        <v>0</v>
      </c>
    </row>
    <row r="184" spans="15:16" x14ac:dyDescent="0.3">
      <c r="O184" s="10">
        <f>'S5 Maquette'!I206*1.5</f>
        <v>0</v>
      </c>
      <c r="P184" s="10">
        <f>'S6 Maquette'!I201*1.5</f>
        <v>0</v>
      </c>
    </row>
    <row r="185" spans="15:16" x14ac:dyDescent="0.3">
      <c r="O185" s="10">
        <f>'S5 Maquette'!I207*1.5</f>
        <v>0</v>
      </c>
      <c r="P185" s="10">
        <f>'S6 Maquette'!I202*1.5</f>
        <v>0</v>
      </c>
    </row>
    <row r="186" spans="15:16" x14ac:dyDescent="0.3">
      <c r="O186" s="10">
        <f>'S5 Maquette'!I208*1.5</f>
        <v>0</v>
      </c>
      <c r="P186" s="10">
        <f>'S6 Maquette'!I203*1.5</f>
        <v>0</v>
      </c>
    </row>
    <row r="187" spans="15:16" x14ac:dyDescent="0.3">
      <c r="O187" s="10">
        <f>'S5 Maquette'!I209*1.5</f>
        <v>0</v>
      </c>
      <c r="P187" s="10">
        <f>'S6 Maquette'!I204*1.5</f>
        <v>0</v>
      </c>
    </row>
    <row r="188" spans="15:16" x14ac:dyDescent="0.3">
      <c r="O188" s="10">
        <f>'S5 Maquette'!I210*1.5</f>
        <v>0</v>
      </c>
      <c r="P188" s="10">
        <f>'S6 Maquette'!I205*1.5</f>
        <v>0</v>
      </c>
    </row>
    <row r="189" spans="15:16" x14ac:dyDescent="0.3">
      <c r="O189" s="10">
        <f>'S5 Maquette'!I211*1.5</f>
        <v>0</v>
      </c>
      <c r="P189" s="10">
        <f>'S6 Maquette'!I206*1.5</f>
        <v>0</v>
      </c>
    </row>
    <row r="190" spans="15:16" x14ac:dyDescent="0.3">
      <c r="O190" s="10">
        <f>'S5 Maquette'!I212*1.5</f>
        <v>0</v>
      </c>
      <c r="P190" s="10">
        <f>'S6 Maquette'!I207*1.5</f>
        <v>0</v>
      </c>
    </row>
    <row r="191" spans="15:16" x14ac:dyDescent="0.3">
      <c r="O191" s="10">
        <f>'S5 Maquette'!I213*1.5</f>
        <v>0</v>
      </c>
      <c r="P191" s="10">
        <f>'S6 Maquette'!I208*1.5</f>
        <v>0</v>
      </c>
    </row>
    <row r="192" spans="15:16" x14ac:dyDescent="0.3">
      <c r="O192" s="10">
        <f>'S5 Maquette'!I214*1.5</f>
        <v>0</v>
      </c>
      <c r="P192" s="10">
        <f>'S6 Maquette'!I209*1.5</f>
        <v>0</v>
      </c>
    </row>
    <row r="193" spans="15:16" x14ac:dyDescent="0.3">
      <c r="O193" s="10">
        <f>'S5 Maquette'!I215*1.5</f>
        <v>0</v>
      </c>
      <c r="P193" s="10">
        <f>'S6 Maquette'!I210*1.5</f>
        <v>0</v>
      </c>
    </row>
    <row r="194" spans="15:16" x14ac:dyDescent="0.3">
      <c r="O194" s="10">
        <f>'S5 Maquette'!I216*1.5</f>
        <v>0</v>
      </c>
      <c r="P194" s="10">
        <f>'S6 Maquette'!I211*1.5</f>
        <v>0</v>
      </c>
    </row>
    <row r="195" spans="15:16" x14ac:dyDescent="0.3">
      <c r="O195" s="10">
        <f>'S5 Maquette'!I217*1.5</f>
        <v>0</v>
      </c>
      <c r="P195" s="10">
        <f>'S6 Maquette'!I212*1.5</f>
        <v>0</v>
      </c>
    </row>
    <row r="196" spans="15:16" x14ac:dyDescent="0.3">
      <c r="O196" s="10">
        <f>'S5 Maquette'!I218*1.5</f>
        <v>0</v>
      </c>
      <c r="P196" s="10">
        <f>'S6 Maquette'!I213*1.5</f>
        <v>0</v>
      </c>
    </row>
    <row r="197" spans="15:16" x14ac:dyDescent="0.3">
      <c r="O197" s="10">
        <f>'S5 Maquette'!I219*1.5</f>
        <v>0</v>
      </c>
      <c r="P197" s="10">
        <f>'S6 Maquette'!I214*1.5</f>
        <v>0</v>
      </c>
    </row>
    <row r="198" spans="15:16" x14ac:dyDescent="0.3">
      <c r="O198" s="10">
        <f>'S5 Maquette'!I220*1.5</f>
        <v>0</v>
      </c>
      <c r="P198" s="10">
        <f>'S6 Maquette'!I215*1.5</f>
        <v>0</v>
      </c>
    </row>
    <row r="199" spans="15:16" x14ac:dyDescent="0.3">
      <c r="O199" s="10">
        <f>'S5 Maquette'!I221*1.5</f>
        <v>0</v>
      </c>
      <c r="P199" s="10">
        <f>'S6 Maquette'!I216*1.5</f>
        <v>0</v>
      </c>
    </row>
    <row r="200" spans="15:16" x14ac:dyDescent="0.3">
      <c r="O200" s="10">
        <f>'S5 Maquette'!I222*1.5</f>
        <v>0</v>
      </c>
      <c r="P200" s="10">
        <f>'S6 Maquette'!I217*1.5</f>
        <v>0</v>
      </c>
    </row>
    <row r="201" spans="15:16" x14ac:dyDescent="0.3">
      <c r="O201" s="10">
        <f>'S5 Maquette'!I223*1.5</f>
        <v>0</v>
      </c>
      <c r="P201" s="10">
        <f>'S6 Maquette'!I218*1.5</f>
        <v>0</v>
      </c>
    </row>
    <row r="202" spans="15:16" x14ac:dyDescent="0.3">
      <c r="O202" s="10">
        <f>'S5 Maquette'!I224*1.5</f>
        <v>0</v>
      </c>
      <c r="P202" s="10">
        <f>'S6 Maquette'!I219*1.5</f>
        <v>0</v>
      </c>
    </row>
    <row r="203" spans="15:16" x14ac:dyDescent="0.3">
      <c r="O203" s="10">
        <f>'S5 Maquette'!I225*1.5</f>
        <v>0</v>
      </c>
      <c r="P203" s="10">
        <f>'S6 Maquette'!I220*1.5</f>
        <v>0</v>
      </c>
    </row>
    <row r="204" spans="15:16" x14ac:dyDescent="0.3">
      <c r="O204" s="10">
        <f>'S5 Maquette'!I226*1.5</f>
        <v>0</v>
      </c>
      <c r="P204" s="10">
        <f>'S6 Maquette'!I221*1.5</f>
        <v>0</v>
      </c>
    </row>
    <row r="205" spans="15:16" x14ac:dyDescent="0.3">
      <c r="O205" s="10">
        <f>'S5 Maquette'!I227*1.5</f>
        <v>0</v>
      </c>
      <c r="P205" s="10">
        <f>'S6 Maquette'!I222*1.5</f>
        <v>0</v>
      </c>
    </row>
    <row r="206" spans="15:16" x14ac:dyDescent="0.3">
      <c r="O206" s="10">
        <f>'S5 Maquette'!I228*1.5</f>
        <v>0</v>
      </c>
      <c r="P206" s="10">
        <f>'S6 Maquette'!I223*1.5</f>
        <v>0</v>
      </c>
    </row>
    <row r="207" spans="15:16" x14ac:dyDescent="0.3">
      <c r="O207" s="10">
        <f>'S5 Maquette'!I229*1.5</f>
        <v>0</v>
      </c>
      <c r="P207" s="10">
        <f>'S6 Maquette'!I224*1.5</f>
        <v>0</v>
      </c>
    </row>
    <row r="208" spans="15:16" x14ac:dyDescent="0.3">
      <c r="O208" s="10">
        <f>'S5 Maquette'!I230*1.5</f>
        <v>0</v>
      </c>
      <c r="P208" s="10">
        <f>'S6 Maquette'!I225*1.5</f>
        <v>0</v>
      </c>
    </row>
    <row r="209" spans="15:16" x14ac:dyDescent="0.3">
      <c r="O209" s="10">
        <f>'S5 Maquette'!I231*1.5</f>
        <v>0</v>
      </c>
      <c r="P209" s="10">
        <f>'S6 Maquette'!I226*1.5</f>
        <v>0</v>
      </c>
    </row>
    <row r="210" spans="15:16" x14ac:dyDescent="0.3">
      <c r="O210" s="10">
        <f>'S5 Maquette'!I232*1.5</f>
        <v>0</v>
      </c>
      <c r="P210" s="10">
        <f>'S6 Maquette'!I227*1.5</f>
        <v>0</v>
      </c>
    </row>
    <row r="211" spans="15:16" x14ac:dyDescent="0.3">
      <c r="O211" s="10">
        <f>'S5 Maquette'!I233*1.5</f>
        <v>0</v>
      </c>
      <c r="P211" s="10">
        <f>'S6 Maquette'!I228*1.5</f>
        <v>0</v>
      </c>
    </row>
    <row r="212" spans="15:16" x14ac:dyDescent="0.3">
      <c r="O212" s="10">
        <f>'S5 Maquette'!I234*1.5</f>
        <v>0</v>
      </c>
      <c r="P212" s="10">
        <f>'S6 Maquette'!I229*1.5</f>
        <v>0</v>
      </c>
    </row>
    <row r="213" spans="15:16" x14ac:dyDescent="0.3">
      <c r="O213" s="10">
        <f>'S5 Maquette'!I235*1.5</f>
        <v>0</v>
      </c>
      <c r="P213" s="10">
        <f>'S6 Maquette'!I230*1.5</f>
        <v>0</v>
      </c>
    </row>
    <row r="214" spans="15:16" x14ac:dyDescent="0.3">
      <c r="O214" s="10">
        <f>'S5 Maquette'!I236*1.5</f>
        <v>0</v>
      </c>
      <c r="P214" s="10">
        <f>'S6 Maquette'!I231*1.5</f>
        <v>0</v>
      </c>
    </row>
    <row r="215" spans="15:16" x14ac:dyDescent="0.3">
      <c r="O215" s="10">
        <f>'S5 Maquette'!I237*1.5</f>
        <v>0</v>
      </c>
      <c r="P215" s="10">
        <f>'S6 Maquette'!I232*1.5</f>
        <v>0</v>
      </c>
    </row>
    <row r="216" spans="15:16" x14ac:dyDescent="0.3">
      <c r="O216" s="10">
        <f>'S5 Maquette'!I238*1.5</f>
        <v>0</v>
      </c>
      <c r="P216" s="10">
        <f>'S6 Maquette'!I233*1.5</f>
        <v>0</v>
      </c>
    </row>
    <row r="217" spans="15:16" x14ac:dyDescent="0.3">
      <c r="O217" s="10">
        <f>'S5 Maquette'!I239*1.5</f>
        <v>0</v>
      </c>
      <c r="P217" s="10">
        <f>'S6 Maquette'!I234*1.5</f>
        <v>0</v>
      </c>
    </row>
    <row r="218" spans="15:16" x14ac:dyDescent="0.3">
      <c r="O218" s="10">
        <f>'S5 Maquette'!I240*1.5</f>
        <v>0</v>
      </c>
      <c r="P218" s="10">
        <f>'S6 Maquette'!I235*1.5</f>
        <v>0</v>
      </c>
    </row>
    <row r="219" spans="15:16" x14ac:dyDescent="0.3">
      <c r="O219" s="10">
        <f>'S5 Maquette'!I241*1.5</f>
        <v>0</v>
      </c>
      <c r="P219" s="10">
        <f>'S6 Maquette'!I236*1.5</f>
        <v>0</v>
      </c>
    </row>
    <row r="220" spans="15:16" x14ac:dyDescent="0.3">
      <c r="O220" s="10">
        <f>'S5 Maquette'!I242*1.5</f>
        <v>0</v>
      </c>
      <c r="P220" s="10">
        <f>'S6 Maquette'!I237*1.5</f>
        <v>0</v>
      </c>
    </row>
    <row r="221" spans="15:16" x14ac:dyDescent="0.3">
      <c r="O221" s="10">
        <f>'S5 Maquette'!I243*1.5</f>
        <v>0</v>
      </c>
      <c r="P221" s="10">
        <f>'S6 Maquette'!I238*1.5</f>
        <v>0</v>
      </c>
    </row>
    <row r="222" spans="15:16" x14ac:dyDescent="0.3">
      <c r="O222" s="10">
        <f>'S5 Maquette'!I244*1.5</f>
        <v>0</v>
      </c>
      <c r="P222" s="10">
        <f>'S6 Maquette'!I239*1.5</f>
        <v>0</v>
      </c>
    </row>
    <row r="223" spans="15:16" x14ac:dyDescent="0.3">
      <c r="O223" s="10">
        <f>'S5 Maquette'!I245*1.5</f>
        <v>0</v>
      </c>
      <c r="P223" s="10">
        <f>'S6 Maquette'!I240*1.5</f>
        <v>0</v>
      </c>
    </row>
    <row r="224" spans="15:16" x14ac:dyDescent="0.3">
      <c r="O224" s="10">
        <f>'S5 Maquette'!I246*1.5</f>
        <v>0</v>
      </c>
      <c r="P224" s="10">
        <f>'S6 Maquette'!I241*1.5</f>
        <v>0</v>
      </c>
    </row>
    <row r="225" spans="15:16" x14ac:dyDescent="0.3">
      <c r="O225" s="10">
        <f>'S5 Maquette'!I247*1.5</f>
        <v>0</v>
      </c>
      <c r="P225" s="10">
        <f>'S6 Maquette'!I242*1.5</f>
        <v>0</v>
      </c>
    </row>
    <row r="226" spans="15:16" x14ac:dyDescent="0.3">
      <c r="O226" s="10">
        <f>'S5 Maquette'!I248*1.5</f>
        <v>0</v>
      </c>
      <c r="P226" s="10">
        <f>'S6 Maquette'!I243*1.5</f>
        <v>0</v>
      </c>
    </row>
    <row r="227" spans="15:16" x14ac:dyDescent="0.3">
      <c r="O227" s="10">
        <f>'S5 Maquette'!I249*1.5</f>
        <v>0</v>
      </c>
      <c r="P227" s="10">
        <f>'S6 Maquette'!I244*1.5</f>
        <v>0</v>
      </c>
    </row>
    <row r="228" spans="15:16" x14ac:dyDescent="0.3">
      <c r="O228" s="10">
        <f>'S5 Maquette'!I250*1.5</f>
        <v>0</v>
      </c>
      <c r="P228" s="10">
        <f>'S6 Maquette'!I245*1.5</f>
        <v>0</v>
      </c>
    </row>
    <row r="229" spans="15:16" x14ac:dyDescent="0.3">
      <c r="O229" s="10">
        <f>'S5 Maquette'!I251*1.5</f>
        <v>0</v>
      </c>
      <c r="P229" s="10">
        <f>'S6 Maquette'!I246*1.5</f>
        <v>0</v>
      </c>
    </row>
    <row r="230" spans="15:16" x14ac:dyDescent="0.3">
      <c r="O230" s="10">
        <f>'S5 Maquette'!I252*1.5</f>
        <v>0</v>
      </c>
      <c r="P230" s="10">
        <f>'S6 Maquette'!I247*1.5</f>
        <v>0</v>
      </c>
    </row>
    <row r="231" spans="15:16" x14ac:dyDescent="0.3">
      <c r="O231" s="10">
        <f>'S5 Maquette'!I253*1.5</f>
        <v>0</v>
      </c>
      <c r="P231" s="10">
        <f>'S6 Maquette'!I248*1.5</f>
        <v>0</v>
      </c>
    </row>
    <row r="232" spans="15:16" x14ac:dyDescent="0.3">
      <c r="O232" s="10">
        <f>'S5 Maquette'!I254*1.5</f>
        <v>0</v>
      </c>
      <c r="P232" s="10">
        <f>'S6 Maquette'!I249*1.5</f>
        <v>0</v>
      </c>
    </row>
    <row r="233" spans="15:16" x14ac:dyDescent="0.3">
      <c r="O233" s="10">
        <f>'S5 Maquette'!I255*1.5</f>
        <v>0</v>
      </c>
      <c r="P233" s="10">
        <f>'S6 Maquette'!I250*1.5</f>
        <v>0</v>
      </c>
    </row>
    <row r="234" spans="15:16" x14ac:dyDescent="0.3">
      <c r="O234" s="10">
        <f>'S5 Maquette'!I256*1.5</f>
        <v>0</v>
      </c>
      <c r="P234" s="10">
        <f>'S6 Maquette'!I251*1.5</f>
        <v>0</v>
      </c>
    </row>
    <row r="235" spans="15:16" x14ac:dyDescent="0.3">
      <c r="O235" s="10">
        <f>'S5 Maquette'!I257*1.5</f>
        <v>0</v>
      </c>
      <c r="P235" s="10">
        <f>'S6 Maquette'!I252*1.5</f>
        <v>0</v>
      </c>
    </row>
    <row r="236" spans="15:16" x14ac:dyDescent="0.3">
      <c r="O236" s="10">
        <f>'S5 Maquette'!I258*1.5</f>
        <v>0</v>
      </c>
      <c r="P236" s="10">
        <f>'S6 Maquette'!I253*1.5</f>
        <v>0</v>
      </c>
    </row>
    <row r="237" spans="15:16" x14ac:dyDescent="0.3">
      <c r="O237" s="10">
        <f>'S5 Maquette'!I259*1.5</f>
        <v>0</v>
      </c>
      <c r="P237" s="10">
        <f>'S6 Maquette'!I254*1.5</f>
        <v>0</v>
      </c>
    </row>
    <row r="238" spans="15:16" x14ac:dyDescent="0.3">
      <c r="O238" s="10">
        <f>'S5 Maquette'!I260*1.5</f>
        <v>0</v>
      </c>
      <c r="P238" s="10">
        <f>'S6 Maquette'!I255*1.5</f>
        <v>0</v>
      </c>
    </row>
    <row r="239" spans="15:16" x14ac:dyDescent="0.3">
      <c r="O239" s="10">
        <f>'S5 Maquette'!I261*1.5</f>
        <v>0</v>
      </c>
      <c r="P239" s="10">
        <f>'S6 Maquette'!I256*1.5</f>
        <v>0</v>
      </c>
    </row>
    <row r="240" spans="15:16" x14ac:dyDescent="0.3">
      <c r="O240" s="10">
        <f>'S5 Maquette'!I262*1.5</f>
        <v>0</v>
      </c>
      <c r="P240" s="10">
        <f>'S6 Maquette'!I257*1.5</f>
        <v>0</v>
      </c>
    </row>
    <row r="241" spans="15:16" x14ac:dyDescent="0.3">
      <c r="O241" s="10">
        <f>'S5 Maquette'!I263*1.5</f>
        <v>0</v>
      </c>
      <c r="P241" s="10">
        <f>'S6 Maquette'!I258*1.5</f>
        <v>0</v>
      </c>
    </row>
    <row r="242" spans="15:16" x14ac:dyDescent="0.3">
      <c r="O242" s="10">
        <f>'S5 Maquette'!I264*1.5</f>
        <v>0</v>
      </c>
      <c r="P242" s="10">
        <f>'S6 Maquette'!I259*1.5</f>
        <v>0</v>
      </c>
    </row>
    <row r="243" spans="15:16" x14ac:dyDescent="0.3">
      <c r="O243" s="10">
        <f>'S5 Maquette'!I265*1.5</f>
        <v>0</v>
      </c>
      <c r="P243" s="10">
        <f>'S6 Maquette'!I260*1.5</f>
        <v>0</v>
      </c>
    </row>
    <row r="244" spans="15:16" x14ac:dyDescent="0.3">
      <c r="O244" s="10">
        <f>'S5 Maquette'!I266*1.5</f>
        <v>0</v>
      </c>
      <c r="P244" s="10">
        <f>'S6 Maquette'!I261*1.5</f>
        <v>0</v>
      </c>
    </row>
    <row r="245" spans="15:16" x14ac:dyDescent="0.3">
      <c r="O245" s="10">
        <f>'S5 Maquette'!I267*1.5</f>
        <v>0</v>
      </c>
      <c r="P245" s="10">
        <f>'S6 Maquette'!I262*1.5</f>
        <v>0</v>
      </c>
    </row>
    <row r="246" spans="15:16" x14ac:dyDescent="0.3">
      <c r="O246" s="10">
        <f>'S5 Maquette'!I268*1.5</f>
        <v>0</v>
      </c>
      <c r="P246" s="10">
        <f>'S6 Maquette'!I263*1.5</f>
        <v>0</v>
      </c>
    </row>
    <row r="247" spans="15:16" x14ac:dyDescent="0.3">
      <c r="O247" s="10">
        <f>'S5 Maquette'!I269*1.5</f>
        <v>0</v>
      </c>
      <c r="P247" s="10">
        <f>'S6 Maquette'!I264*1.5</f>
        <v>0</v>
      </c>
    </row>
    <row r="248" spans="15:16" x14ac:dyDescent="0.3">
      <c r="O248" s="10">
        <f>'S5 Maquette'!I270*1.5</f>
        <v>0</v>
      </c>
      <c r="P248" s="10">
        <f>'S6 Maquette'!I265*1.5</f>
        <v>0</v>
      </c>
    </row>
    <row r="249" spans="15:16" x14ac:dyDescent="0.3">
      <c r="O249" s="10">
        <f>'S5 Maquette'!I271*1.5</f>
        <v>0</v>
      </c>
      <c r="P249" s="10">
        <f>'S6 Maquette'!I266*1.5</f>
        <v>0</v>
      </c>
    </row>
    <row r="250" spans="15:16" x14ac:dyDescent="0.3">
      <c r="O250" s="10">
        <f>'S5 Maquette'!I272*1.5</f>
        <v>0</v>
      </c>
      <c r="P250" s="10">
        <f>'S6 Maquette'!I267*1.5</f>
        <v>0</v>
      </c>
    </row>
    <row r="251" spans="15:16" x14ac:dyDescent="0.3">
      <c r="O251" s="10">
        <f>'S5 Maquette'!I273*1.5</f>
        <v>0</v>
      </c>
      <c r="P251" s="10">
        <f>'S6 Maquette'!I268*1.5</f>
        <v>0</v>
      </c>
    </row>
    <row r="252" spans="15:16" x14ac:dyDescent="0.3">
      <c r="O252" s="10">
        <f>'S5 Maquette'!I274*1.5</f>
        <v>0</v>
      </c>
      <c r="P252" s="10">
        <f>'S6 Maquette'!I269*1.5</f>
        <v>0</v>
      </c>
    </row>
    <row r="253" spans="15:16" x14ac:dyDescent="0.3">
      <c r="O253" s="10">
        <f>'S5 Maquette'!I275*1.5</f>
        <v>0</v>
      </c>
      <c r="P253" s="10">
        <f>'S6 Maquette'!I270*1.5</f>
        <v>0</v>
      </c>
    </row>
    <row r="254" spans="15:16" x14ac:dyDescent="0.3">
      <c r="O254" s="10">
        <f>'S5 Maquette'!I276*1.5</f>
        <v>0</v>
      </c>
      <c r="P254" s="10">
        <f>'S6 Maquette'!I271*1.5</f>
        <v>0</v>
      </c>
    </row>
    <row r="255" spans="15:16" x14ac:dyDescent="0.3">
      <c r="O255" s="10">
        <f>'S5 Maquette'!I277*1.5</f>
        <v>0</v>
      </c>
      <c r="P255" s="10">
        <f>'S6 Maquette'!I272*1.5</f>
        <v>0</v>
      </c>
    </row>
    <row r="256" spans="15:16" x14ac:dyDescent="0.3">
      <c r="O256" s="10">
        <f>'S5 Maquette'!I278*1.5</f>
        <v>0</v>
      </c>
      <c r="P256" s="10">
        <f>'S6 Maquette'!I273*1.5</f>
        <v>0</v>
      </c>
    </row>
    <row r="257" spans="15:16" x14ac:dyDescent="0.3">
      <c r="O257" s="10">
        <f>'S5 Maquette'!I279*1.5</f>
        <v>0</v>
      </c>
      <c r="P257" s="10">
        <f>'S6 Maquette'!I274*1.5</f>
        <v>0</v>
      </c>
    </row>
    <row r="258" spans="15:16" x14ac:dyDescent="0.3">
      <c r="O258" s="10">
        <f>'S5 Maquette'!I280*1.5</f>
        <v>0</v>
      </c>
      <c r="P258" s="10">
        <f>'S6 Maquette'!I275*1.5</f>
        <v>0</v>
      </c>
    </row>
    <row r="259" spans="15:16" x14ac:dyDescent="0.3">
      <c r="O259" s="10">
        <f>'S5 Maquette'!I281*1.5</f>
        <v>0</v>
      </c>
      <c r="P259" s="10">
        <f>'S6 Maquette'!I276*1.5</f>
        <v>0</v>
      </c>
    </row>
    <row r="260" spans="15:16" x14ac:dyDescent="0.3">
      <c r="O260" s="10">
        <f>'S5 Maquette'!I282*1.5</f>
        <v>0</v>
      </c>
      <c r="P260" s="10">
        <f>'S6 Maquette'!I277*1.5</f>
        <v>0</v>
      </c>
    </row>
    <row r="261" spans="15:16" x14ac:dyDescent="0.3">
      <c r="O261" s="10">
        <f>'S5 Maquette'!I283*1.5</f>
        <v>0</v>
      </c>
      <c r="P261" s="10">
        <f>'S6 Maquette'!I278*1.5</f>
        <v>0</v>
      </c>
    </row>
    <row r="262" spans="15:16" x14ac:dyDescent="0.3">
      <c r="O262" s="10">
        <f>'S5 Maquette'!I284*1.5</f>
        <v>0</v>
      </c>
      <c r="P262" s="10">
        <f>'S6 Maquette'!I279*1.5</f>
        <v>0</v>
      </c>
    </row>
    <row r="263" spans="15:16" x14ac:dyDescent="0.3">
      <c r="O263" s="10">
        <f>'S5 Maquette'!I285*1.5</f>
        <v>0</v>
      </c>
      <c r="P263" s="10">
        <f>'S6 Maquette'!I280*1.5</f>
        <v>0</v>
      </c>
    </row>
    <row r="264" spans="15:16" x14ac:dyDescent="0.3">
      <c r="O264" s="10">
        <f>'S5 Maquette'!I286*1.5</f>
        <v>0</v>
      </c>
      <c r="P264" s="10">
        <f>'S6 Maquette'!I281*1.5</f>
        <v>0</v>
      </c>
    </row>
    <row r="265" spans="15:16" x14ac:dyDescent="0.3">
      <c r="O265" s="10">
        <f>'S5 Maquette'!I287*1.5</f>
        <v>0</v>
      </c>
      <c r="P265" s="10">
        <f>'S6 Maquette'!I282*1.5</f>
        <v>0</v>
      </c>
    </row>
    <row r="266" spans="15:16" x14ac:dyDescent="0.3">
      <c r="O266" s="10">
        <f>'S5 Maquette'!I288*1.5</f>
        <v>0</v>
      </c>
      <c r="P266" s="10">
        <f>'S6 Maquette'!I283*1.5</f>
        <v>0</v>
      </c>
    </row>
    <row r="267" spans="15:16" x14ac:dyDescent="0.3">
      <c r="O267" s="10">
        <f>'S5 Maquette'!I289*1.5</f>
        <v>0</v>
      </c>
      <c r="P267" s="10">
        <f>'S6 Maquette'!I284*1.5</f>
        <v>0</v>
      </c>
    </row>
    <row r="268" spans="15:16" x14ac:dyDescent="0.3">
      <c r="O268" s="10">
        <f>'S5 Maquette'!I290*1.5</f>
        <v>0</v>
      </c>
      <c r="P268" s="10">
        <f>'S6 Maquette'!I285*1.5</f>
        <v>0</v>
      </c>
    </row>
    <row r="269" spans="15:16" x14ac:dyDescent="0.3">
      <c r="O269" s="10">
        <f>'S5 Maquette'!I291*1.5</f>
        <v>0</v>
      </c>
      <c r="P269" s="10">
        <f>'S6 Maquette'!I286*1.5</f>
        <v>0</v>
      </c>
    </row>
    <row r="270" spans="15:16" x14ac:dyDescent="0.3">
      <c r="O270" s="10">
        <f>'S5 Maquette'!I292*1.5</f>
        <v>0</v>
      </c>
      <c r="P270" s="10">
        <f>'S6 Maquette'!I287*1.5</f>
        <v>0</v>
      </c>
    </row>
    <row r="271" spans="15:16" x14ac:dyDescent="0.3">
      <c r="O271" s="10">
        <f>'S5 Maquette'!I293*1.5</f>
        <v>0</v>
      </c>
      <c r="P271" s="10">
        <f>'S6 Maquette'!I288*1.5</f>
        <v>0</v>
      </c>
    </row>
    <row r="272" spans="15:16" x14ac:dyDescent="0.3">
      <c r="O272" s="10">
        <f>'S5 Maquette'!I294*1.5</f>
        <v>0</v>
      </c>
      <c r="P272" s="10">
        <f>'S6 Maquette'!I289*1.5</f>
        <v>0</v>
      </c>
    </row>
    <row r="273" spans="15:16" x14ac:dyDescent="0.3">
      <c r="O273" s="10">
        <f>'S5 Maquette'!I295*1.5</f>
        <v>0</v>
      </c>
      <c r="P273" s="10">
        <f>'S6 Maquette'!I290*1.5</f>
        <v>0</v>
      </c>
    </row>
    <row r="274" spans="15:16" x14ac:dyDescent="0.3">
      <c r="O274" s="10">
        <f>'S5 Maquette'!I296*1.5</f>
        <v>0</v>
      </c>
      <c r="P274" s="10">
        <f>'S6 Maquette'!I291*1.5</f>
        <v>0</v>
      </c>
    </row>
    <row r="275" spans="15:16" x14ac:dyDescent="0.3">
      <c r="O275" s="10">
        <f>'S5 Maquette'!I297*1.5</f>
        <v>0</v>
      </c>
      <c r="P275" s="10">
        <f>'S6 Maquette'!I292*1.5</f>
        <v>0</v>
      </c>
    </row>
    <row r="276" spans="15:16" x14ac:dyDescent="0.3">
      <c r="O276" s="10">
        <f>'S5 Maquette'!I298*1.5</f>
        <v>0</v>
      </c>
      <c r="P276" s="10">
        <f>'S6 Maquette'!I293*1.5</f>
        <v>0</v>
      </c>
    </row>
    <row r="277" spans="15:16" x14ac:dyDescent="0.3">
      <c r="O277" s="10">
        <f>'S5 Maquette'!I299*1.5</f>
        <v>0</v>
      </c>
      <c r="P277" s="10">
        <f>'S6 Maquette'!I294*1.5</f>
        <v>0</v>
      </c>
    </row>
    <row r="278" spans="15:16" x14ac:dyDescent="0.3">
      <c r="O278" s="10">
        <f>'S5 Maquette'!I300*1.5</f>
        <v>0</v>
      </c>
      <c r="P278" s="10">
        <f>'S6 Maquette'!I295*1.5</f>
        <v>0</v>
      </c>
    </row>
    <row r="279" spans="15:16" x14ac:dyDescent="0.3">
      <c r="O279" s="10">
        <f>'S5 Maquette'!I301*1.5</f>
        <v>0</v>
      </c>
      <c r="P279" s="10">
        <f>'S6 Maquette'!I296*1.5</f>
        <v>0</v>
      </c>
    </row>
    <row r="280" spans="15:16" x14ac:dyDescent="0.3">
      <c r="O280" s="10">
        <f>'S5 Maquette'!I302*1.5</f>
        <v>0</v>
      </c>
      <c r="P280" s="10">
        <f>'S6 Maquette'!I297*1.5</f>
        <v>0</v>
      </c>
    </row>
    <row r="281" spans="15:16" x14ac:dyDescent="0.3">
      <c r="O281" s="10">
        <f>'S5 Maquette'!I303*1.5</f>
        <v>0</v>
      </c>
      <c r="P281" s="10">
        <f>'S6 Maquette'!I298*1.5</f>
        <v>0</v>
      </c>
    </row>
    <row r="282" spans="15:16" x14ac:dyDescent="0.3">
      <c r="O282" s="10">
        <f>'S5 Maquette'!I304*1.5</f>
        <v>0</v>
      </c>
      <c r="P282" s="10">
        <f>'S6 Maquette'!I299*1.5</f>
        <v>0</v>
      </c>
    </row>
    <row r="283" spans="15:16" x14ac:dyDescent="0.3">
      <c r="O283" s="10">
        <f>'S5 Maquette'!I305*1.5</f>
        <v>0</v>
      </c>
      <c r="P283" s="10">
        <f>'S6 Maquette'!I300*1.5</f>
        <v>0</v>
      </c>
    </row>
    <row r="284" spans="15:16" x14ac:dyDescent="0.3">
      <c r="O284" s="10">
        <f>'S5 Maquette'!I306*1.5</f>
        <v>0</v>
      </c>
      <c r="P284" s="10">
        <f>'S6 Maquette'!I301*1.5</f>
        <v>0</v>
      </c>
    </row>
    <row r="285" spans="15:16" x14ac:dyDescent="0.3">
      <c r="O285" s="10">
        <f>'S5 Maquette'!I307*1.5</f>
        <v>0</v>
      </c>
      <c r="P285" s="10">
        <f>'S6 Maquette'!I302*1.5</f>
        <v>0</v>
      </c>
    </row>
    <row r="286" spans="15:16" x14ac:dyDescent="0.3">
      <c r="O286" s="10">
        <f>'S5 Maquette'!I308*1.5</f>
        <v>0</v>
      </c>
      <c r="P286" s="10">
        <f>'S6 Maquette'!I303*1.5</f>
        <v>0</v>
      </c>
    </row>
    <row r="287" spans="15:16" x14ac:dyDescent="0.3">
      <c r="O287" s="10">
        <f>'S5 Maquette'!I309*1.5</f>
        <v>0</v>
      </c>
      <c r="P287" s="10">
        <f>'S6 Maquette'!I304*1.5</f>
        <v>0</v>
      </c>
    </row>
    <row r="288" spans="15:16" x14ac:dyDescent="0.3">
      <c r="O288" s="10">
        <f>'S5 Maquette'!I310*1.5</f>
        <v>0</v>
      </c>
      <c r="P288" s="10">
        <f>'S6 Maquette'!I305*1.5</f>
        <v>0</v>
      </c>
    </row>
    <row r="289" spans="15:16" x14ac:dyDescent="0.3">
      <c r="O289" s="10">
        <f>'S5 Maquette'!I311*1.5</f>
        <v>0</v>
      </c>
      <c r="P289" s="10">
        <f>'S6 Maquette'!I306*1.5</f>
        <v>0</v>
      </c>
    </row>
    <row r="290" spans="15:16" x14ac:dyDescent="0.3">
      <c r="O290" s="10">
        <f>'S5 Maquette'!I312*1.5</f>
        <v>0</v>
      </c>
      <c r="P290" s="10">
        <f>'S6 Maquette'!I307*1.5</f>
        <v>0</v>
      </c>
    </row>
    <row r="291" spans="15:16" x14ac:dyDescent="0.3">
      <c r="O291" s="10">
        <f>'S5 Maquette'!I313*1.5</f>
        <v>0</v>
      </c>
      <c r="P291" s="10">
        <f>'S6 Maquette'!I308*1.5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C1256"/>
  <sheetViews>
    <sheetView tabSelected="1" topLeftCell="A52" zoomScale="80" zoomScaleNormal="80" workbookViewId="0">
      <selection activeCell="G60" sqref="G60"/>
    </sheetView>
  </sheetViews>
  <sheetFormatPr baseColWidth="10" defaultColWidth="11.44140625" defaultRowHeight="14.4" x14ac:dyDescent="0.3"/>
  <cols>
    <col min="1" max="1" width="25.33203125" customWidth="1"/>
    <col min="2" max="3" width="66.5546875" bestFit="1" customWidth="1"/>
    <col min="4" max="4" width="37.109375" customWidth="1"/>
    <col min="5" max="5" width="12.6640625" customWidth="1"/>
  </cols>
  <sheetData>
    <row r="1" spans="1:159" ht="43.2" customHeight="1" x14ac:dyDescent="0.3">
      <c r="A1" s="221" t="s">
        <v>192</v>
      </c>
      <c r="B1" s="221"/>
      <c r="C1" s="221"/>
      <c r="D1" s="22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5" customHeight="1" x14ac:dyDescent="0.3">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3">
      <c r="A3" s="33" t="s">
        <v>194</v>
      </c>
      <c r="B3" s="34" t="s">
        <v>55</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3">
      <c r="A4" s="1" t="s">
        <v>195</v>
      </c>
      <c r="B4" s="224" t="s">
        <v>61</v>
      </c>
      <c r="C4" s="224"/>
      <c r="D4" s="224"/>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3">
      <c r="A5" s="1" t="s">
        <v>196</v>
      </c>
      <c r="B5" s="10" t="s">
        <v>197</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3">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95" customHeight="1" x14ac:dyDescent="0.35">
      <c r="A8" s="225" t="s">
        <v>198</v>
      </c>
      <c r="B8" s="225"/>
      <c r="C8" s="225"/>
      <c r="D8" s="22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399999999999999" customHeight="1" x14ac:dyDescent="0.3">
      <c r="A9" s="19" t="s">
        <v>199</v>
      </c>
      <c r="B9" s="226" t="s">
        <v>200</v>
      </c>
      <c r="C9" s="226"/>
      <c r="D9" s="22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
      <c r="A11" s="228" t="s">
        <v>201</v>
      </c>
      <c r="B11" s="228"/>
      <c r="C11" s="228" t="s">
        <v>202</v>
      </c>
      <c r="D11" s="228"/>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
      <c r="A12" s="228"/>
      <c r="B12" s="228"/>
      <c r="C12" s="228"/>
      <c r="D12" s="228"/>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
      <c r="A13" s="228" t="e">
        <f>Calcul!A10</f>
        <v>#REF!</v>
      </c>
      <c r="B13" s="228"/>
      <c r="C13" s="228" t="e">
        <f>Calcul!A22</f>
        <v>#REF!</v>
      </c>
      <c r="D13" s="228"/>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 customHeight="1" x14ac:dyDescent="0.3">
      <c r="A14" s="228"/>
      <c r="B14" s="228"/>
      <c r="C14" s="228"/>
      <c r="D14" s="228"/>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4">
      <c r="A18" s="227" t="s">
        <v>203</v>
      </c>
      <c r="B18" s="227"/>
      <c r="C18" s="227"/>
      <c r="D18" s="227"/>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
      <c r="A19" t="s">
        <v>204</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
      <c r="A20" s="200" t="s">
        <v>205</v>
      </c>
      <c r="B20" s="201"/>
      <c r="C20" s="201"/>
      <c r="D20" s="20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
      <c r="A21" s="185" t="s">
        <v>206</v>
      </c>
      <c r="B21" s="186"/>
      <c r="C21" s="186"/>
      <c r="D21" s="187"/>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
      <c r="A22" s="188" t="s">
        <v>207</v>
      </c>
      <c r="B22" s="189"/>
      <c r="C22" s="189"/>
      <c r="D22" s="190"/>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
      <c r="A23" s="188" t="s">
        <v>208</v>
      </c>
      <c r="B23" s="189"/>
      <c r="C23" s="189"/>
      <c r="D23" s="190"/>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ht="31.95" customHeight="1" x14ac:dyDescent="0.3">
      <c r="A24" s="180" t="s">
        <v>396</v>
      </c>
      <c r="B24" s="180"/>
      <c r="C24" s="180"/>
      <c r="D24" s="18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ht="17.399999999999999" customHeight="1" x14ac:dyDescent="0.3">
      <c r="A25" s="188" t="s">
        <v>209</v>
      </c>
      <c r="B25" s="189"/>
      <c r="C25" s="189"/>
      <c r="D25" s="19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ht="40.200000000000003" customHeight="1" x14ac:dyDescent="0.3">
      <c r="A26" s="179" t="s">
        <v>463</v>
      </c>
      <c r="B26" s="180"/>
      <c r="C26" s="180"/>
      <c r="D26" s="181"/>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3">
      <c r="A27" s="112"/>
      <c r="B27" s="113"/>
      <c r="C27" s="113"/>
      <c r="D27" s="11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
      <c r="A28" s="191" t="s">
        <v>210</v>
      </c>
      <c r="B28" s="192"/>
      <c r="C28" s="192"/>
      <c r="D28" s="193"/>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ht="14.4" customHeight="1" x14ac:dyDescent="0.3">
      <c r="A29" s="185" t="s">
        <v>211</v>
      </c>
      <c r="B29" s="186"/>
      <c r="C29" s="186"/>
      <c r="D29" s="187"/>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ht="28.5" customHeight="1" x14ac:dyDescent="0.3">
      <c r="A30" s="179" t="s">
        <v>498</v>
      </c>
      <c r="B30" s="180"/>
      <c r="C30" s="180"/>
      <c r="D30" s="181"/>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21.6" customHeight="1" x14ac:dyDescent="0.3">
      <c r="A31" s="194" t="s">
        <v>499</v>
      </c>
      <c r="B31" s="195"/>
      <c r="C31" s="195"/>
      <c r="D31" s="19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3">
      <c r="A32" s="188" t="s">
        <v>212</v>
      </c>
      <c r="B32" s="189"/>
      <c r="C32" s="189"/>
      <c r="D32" s="19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
      <c r="A33" s="189" t="s">
        <v>385</v>
      </c>
      <c r="B33" s="189"/>
      <c r="C33" s="189"/>
      <c r="D33" s="19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ht="18" customHeight="1" x14ac:dyDescent="0.3">
      <c r="A34" s="188" t="s">
        <v>397</v>
      </c>
      <c r="B34" s="189"/>
      <c r="C34" s="189"/>
      <c r="D34" s="19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
      <c r="A35" s="188" t="s">
        <v>391</v>
      </c>
      <c r="B35" s="189"/>
      <c r="C35" s="189"/>
      <c r="D35" s="190"/>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32.4" customHeight="1" x14ac:dyDescent="0.3">
      <c r="A36" s="182" t="s">
        <v>464</v>
      </c>
      <c r="B36" s="183"/>
      <c r="C36" s="183"/>
      <c r="D36" s="184"/>
      <c r="E36" s="171" t="s">
        <v>500</v>
      </c>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32.4" customHeight="1" x14ac:dyDescent="0.3">
      <c r="A37" s="179" t="s">
        <v>465</v>
      </c>
      <c r="B37" s="180"/>
      <c r="C37" s="180"/>
      <c r="D37" s="181"/>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
      <c r="A38" s="216" t="s">
        <v>501</v>
      </c>
      <c r="B38" s="216"/>
      <c r="C38" s="216"/>
      <c r="D38" s="217"/>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ht="18.600000000000001" customHeight="1" x14ac:dyDescent="0.3">
      <c r="A39" s="188" t="s">
        <v>213</v>
      </c>
      <c r="B39" s="189"/>
      <c r="C39" s="189"/>
      <c r="D39" s="19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ht="45.6" customHeight="1" x14ac:dyDescent="0.3">
      <c r="A40" s="179" t="s">
        <v>502</v>
      </c>
      <c r="B40" s="180"/>
      <c r="C40" s="180"/>
      <c r="D40" s="18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
      <c r="A41" s="112"/>
      <c r="B41" s="113"/>
      <c r="C41" s="113"/>
      <c r="D41" s="11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
      <c r="A42" s="200" t="s">
        <v>214</v>
      </c>
      <c r="B42" s="201"/>
      <c r="C42" s="201"/>
      <c r="D42" s="20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
      <c r="A43" s="115" t="s">
        <v>398</v>
      </c>
      <c r="B43" s="116"/>
      <c r="C43" s="116"/>
      <c r="D43" s="117"/>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
      <c r="A44" s="99" t="s">
        <v>215</v>
      </c>
      <c r="B44" s="98"/>
      <c r="C44" s="98"/>
      <c r="D44" s="118"/>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
      <c r="A45" s="112"/>
      <c r="B45" s="113"/>
      <c r="C45" s="113"/>
      <c r="D45" s="114"/>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
      <c r="A46" s="203" t="s">
        <v>216</v>
      </c>
      <c r="B46" s="204"/>
      <c r="C46" s="204"/>
      <c r="D46" s="205"/>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
      <c r="A47" s="115" t="s">
        <v>217</v>
      </c>
      <c r="B47" s="116"/>
      <c r="C47" s="116"/>
      <c r="D47" s="117"/>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
      <c r="A48" s="99" t="s">
        <v>218</v>
      </c>
      <c r="B48" s="98"/>
      <c r="C48" s="98"/>
      <c r="D48" s="118"/>
    </row>
    <row r="49" spans="1:159" x14ac:dyDescent="0.3">
      <c r="A49" s="216" t="s">
        <v>501</v>
      </c>
      <c r="B49" s="216"/>
      <c r="C49" s="216"/>
      <c r="D49" s="217"/>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
      <c r="A50" s="170"/>
      <c r="B50" s="170"/>
      <c r="C50" s="170"/>
      <c r="D50" s="167"/>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
      <c r="A51" s="206" t="s">
        <v>219</v>
      </c>
      <c r="B51" s="207"/>
      <c r="C51" s="207"/>
      <c r="D51" s="20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
      <c r="A52" s="99" t="s">
        <v>220</v>
      </c>
      <c r="B52" s="98"/>
      <c r="C52" s="98"/>
      <c r="D52" s="11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ht="14.4" customHeight="1" x14ac:dyDescent="0.3">
      <c r="A53" s="99" t="s">
        <v>381</v>
      </c>
      <c r="B53" s="98"/>
      <c r="C53" s="98"/>
      <c r="D53" s="11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ht="14.4" customHeight="1" x14ac:dyDescent="0.3">
      <c r="A54" s="99"/>
      <c r="B54" s="98"/>
      <c r="C54" s="98"/>
      <c r="D54" s="11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
      <c r="A55" s="209" t="s">
        <v>485</v>
      </c>
      <c r="B55" s="210"/>
      <c r="C55" s="210"/>
      <c r="D55" s="211"/>
    </row>
    <row r="56" spans="1:159" ht="21.6" customHeight="1" x14ac:dyDescent="0.3">
      <c r="A56" s="157" t="s">
        <v>486</v>
      </c>
      <c r="B56" s="120"/>
      <c r="C56" s="120"/>
      <c r="D56" s="121"/>
    </row>
    <row r="57" spans="1:159" ht="21.6" customHeight="1" x14ac:dyDescent="0.3">
      <c r="A57" s="157" t="s">
        <v>487</v>
      </c>
      <c r="B57" s="120"/>
      <c r="C57" s="120"/>
      <c r="D57" s="121"/>
    </row>
    <row r="58" spans="1:159" ht="21.6" customHeight="1" x14ac:dyDescent="0.3">
      <c r="A58" s="157" t="s">
        <v>488</v>
      </c>
      <c r="B58" s="120"/>
      <c r="C58" s="120"/>
      <c r="D58" s="121"/>
    </row>
    <row r="59" spans="1:159" ht="21.6" customHeight="1" x14ac:dyDescent="0.3">
      <c r="A59" s="157" t="s">
        <v>489</v>
      </c>
      <c r="B59" s="120"/>
      <c r="C59" s="120"/>
      <c r="D59" s="121"/>
    </row>
    <row r="60" spans="1:159" ht="36.6" customHeight="1" x14ac:dyDescent="0.3">
      <c r="A60" s="212" t="s">
        <v>490</v>
      </c>
      <c r="B60" s="212"/>
      <c r="C60" s="212"/>
      <c r="D60" s="213"/>
    </row>
    <row r="61" spans="1:159" ht="10.95" customHeight="1" x14ac:dyDescent="0.3">
      <c r="A61" s="158"/>
      <c r="B61" s="120"/>
      <c r="C61" s="120"/>
      <c r="D61" s="121"/>
    </row>
    <row r="62" spans="1:159" ht="17.399999999999999" customHeight="1" x14ac:dyDescent="0.3">
      <c r="A62" s="209" t="s">
        <v>491</v>
      </c>
      <c r="B62" s="210"/>
      <c r="C62" s="210"/>
      <c r="D62" s="211"/>
    </row>
    <row r="63" spans="1:159" ht="39.6" customHeight="1" x14ac:dyDescent="0.3">
      <c r="A63" s="212" t="s">
        <v>525</v>
      </c>
      <c r="B63" s="212"/>
      <c r="C63" s="212"/>
      <c r="D63" s="213"/>
    </row>
    <row r="64" spans="1:159" ht="17.399999999999999" customHeight="1" x14ac:dyDescent="0.3">
      <c r="A64" s="218" t="s">
        <v>524</v>
      </c>
      <c r="B64" s="218"/>
      <c r="C64" s="218"/>
      <c r="D64" s="219"/>
    </row>
    <row r="65" spans="1:159" ht="24.6" customHeight="1" x14ac:dyDescent="0.3">
      <c r="A65" s="214" t="s">
        <v>494</v>
      </c>
      <c r="B65" s="214"/>
      <c r="C65" s="214"/>
      <c r="D65" s="215"/>
    </row>
    <row r="66" spans="1:159" ht="21.6" customHeight="1" x14ac:dyDescent="0.3">
      <c r="A66" s="168"/>
      <c r="B66" s="168"/>
      <c r="C66" s="168"/>
      <c r="D66" s="169"/>
    </row>
    <row r="67" spans="1:159" ht="21.6" customHeight="1" x14ac:dyDescent="0.3">
      <c r="A67" s="209" t="s">
        <v>495</v>
      </c>
      <c r="B67" s="210"/>
      <c r="C67" s="210"/>
      <c r="D67" s="211"/>
    </row>
    <row r="68" spans="1:159" ht="41.4" customHeight="1" x14ac:dyDescent="0.3">
      <c r="A68" s="212" t="s">
        <v>496</v>
      </c>
      <c r="B68" s="212"/>
      <c r="C68" s="212"/>
      <c r="D68" s="213"/>
    </row>
    <row r="69" spans="1:159" ht="27" customHeight="1" x14ac:dyDescent="0.3">
      <c r="A69" s="212" t="s">
        <v>497</v>
      </c>
      <c r="B69" s="212"/>
      <c r="C69" s="212"/>
      <c r="D69" s="213"/>
    </row>
    <row r="70" spans="1:159" ht="14.4" customHeight="1" x14ac:dyDescent="0.3">
      <c r="A70" s="99"/>
      <c r="B70" s="98"/>
      <c r="C70" s="98"/>
      <c r="D70" s="11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3">
      <c r="A71" s="99"/>
      <c r="B71" s="98"/>
      <c r="C71" s="98"/>
      <c r="D71" s="11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
      <c r="A72" s="206" t="s">
        <v>378</v>
      </c>
      <c r="B72" s="207"/>
      <c r="C72" s="207"/>
      <c r="D72" s="20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ht="33.75" customHeight="1" x14ac:dyDescent="0.3">
      <c r="A73" s="197" t="s">
        <v>492</v>
      </c>
      <c r="B73" s="198"/>
      <c r="C73" s="198"/>
      <c r="D73" s="19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ht="30" customHeight="1" x14ac:dyDescent="0.3">
      <c r="A74" s="179" t="s">
        <v>373</v>
      </c>
      <c r="B74" s="180"/>
      <c r="C74" s="180"/>
      <c r="D74" s="181"/>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ht="28.2" customHeight="1" x14ac:dyDescent="0.3">
      <c r="A75" s="188" t="s">
        <v>394</v>
      </c>
      <c r="B75" s="189"/>
      <c r="C75" s="189"/>
      <c r="D75" s="190"/>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ht="30" customHeight="1" x14ac:dyDescent="0.3">
      <c r="A76" s="180" t="s">
        <v>374</v>
      </c>
      <c r="B76" s="180"/>
      <c r="C76" s="180"/>
      <c r="D76" s="181"/>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ht="29.4" customHeight="1" x14ac:dyDescent="0.3">
      <c r="A77" s="188" t="s">
        <v>375</v>
      </c>
      <c r="B77" s="189"/>
      <c r="C77" s="189"/>
      <c r="D77" s="190"/>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ht="45.6" customHeight="1" x14ac:dyDescent="0.3">
      <c r="A78" s="180" t="s">
        <v>376</v>
      </c>
      <c r="B78" s="180"/>
      <c r="C78" s="180"/>
      <c r="D78" s="181"/>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ht="45" customHeight="1" x14ac:dyDescent="0.3">
      <c r="A79" s="222" t="s">
        <v>386</v>
      </c>
      <c r="B79" s="222"/>
      <c r="C79" s="222"/>
      <c r="D79" s="22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ht="24" customHeight="1" x14ac:dyDescent="0.3">
      <c r="A80" s="222" t="s">
        <v>387</v>
      </c>
      <c r="B80" s="222"/>
      <c r="C80" s="222"/>
      <c r="D80" s="22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ht="40.200000000000003" customHeight="1" x14ac:dyDescent="0.3">
      <c r="A81" s="180" t="s">
        <v>380</v>
      </c>
      <c r="B81" s="180"/>
      <c r="C81" s="180"/>
      <c r="D81" s="181"/>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ht="18" customHeight="1" x14ac:dyDescent="0.3">
      <c r="A82" s="188" t="s">
        <v>392</v>
      </c>
      <c r="B82" s="189"/>
      <c r="C82" s="189"/>
      <c r="D82" s="190"/>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ht="21" customHeight="1" x14ac:dyDescent="0.3">
      <c r="A83" s="234" t="s">
        <v>388</v>
      </c>
      <c r="B83" s="180"/>
      <c r="C83" s="180"/>
      <c r="D83" s="181"/>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ht="39" customHeight="1" x14ac:dyDescent="0.3">
      <c r="A84" s="234" t="s">
        <v>389</v>
      </c>
      <c r="B84" s="180"/>
      <c r="C84" s="180"/>
      <c r="D84" s="181"/>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ht="42.75" customHeight="1" x14ac:dyDescent="0.3">
      <c r="A85" s="194" t="s">
        <v>522</v>
      </c>
      <c r="B85" s="195"/>
      <c r="C85" s="195"/>
      <c r="D85" s="196"/>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ht="32.4" customHeight="1" x14ac:dyDescent="0.3">
      <c r="A86" s="179" t="s">
        <v>393</v>
      </c>
      <c r="B86" s="180"/>
      <c r="C86" s="180"/>
      <c r="D86" s="181"/>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ht="33" customHeight="1" x14ac:dyDescent="0.3">
      <c r="A87" s="179" t="s">
        <v>221</v>
      </c>
      <c r="B87" s="180"/>
      <c r="C87" s="180"/>
      <c r="D87" s="181"/>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3">
      <c r="A88" s="99"/>
      <c r="B88" s="98"/>
      <c r="C88" s="98"/>
      <c r="D88" s="11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
      <c r="A89" s="99"/>
      <c r="B89" s="98"/>
      <c r="C89" s="98"/>
      <c r="D89" s="11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ht="22.2" customHeight="1" x14ac:dyDescent="0.3">
      <c r="A90" s="206" t="s">
        <v>222</v>
      </c>
      <c r="B90" s="207"/>
      <c r="C90" s="207"/>
      <c r="D90" s="20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
      <c r="A91" s="185" t="s">
        <v>223</v>
      </c>
      <c r="B91" s="186"/>
      <c r="C91" s="186"/>
      <c r="D91" s="187"/>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ht="19.95" customHeight="1" x14ac:dyDescent="0.3">
      <c r="A92" s="188" t="s">
        <v>224</v>
      </c>
      <c r="B92" s="189"/>
      <c r="C92" s="189"/>
      <c r="D92" s="190"/>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ht="43.95" customHeight="1" x14ac:dyDescent="0.3">
      <c r="A93" s="179" t="s">
        <v>225</v>
      </c>
      <c r="B93" s="180"/>
      <c r="C93" s="180"/>
      <c r="D93" s="181"/>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ht="22.95" customHeight="1" x14ac:dyDescent="0.3">
      <c r="A94" s="188" t="s">
        <v>226</v>
      </c>
      <c r="B94" s="189"/>
      <c r="C94" s="189"/>
      <c r="D94" s="190"/>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ht="18" customHeight="1" x14ac:dyDescent="0.3">
      <c r="A95" s="188" t="s">
        <v>227</v>
      </c>
      <c r="B95" s="189"/>
      <c r="C95" s="189"/>
      <c r="D95" s="190"/>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ht="18" customHeight="1" x14ac:dyDescent="0.3">
      <c r="A96" s="99"/>
      <c r="B96" s="98"/>
      <c r="C96" s="98"/>
      <c r="D96" s="11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ht="21" customHeight="1" x14ac:dyDescent="0.3">
      <c r="A97" s="206" t="s">
        <v>228</v>
      </c>
      <c r="B97" s="207"/>
      <c r="C97" s="207"/>
      <c r="D97" s="20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ht="21" customHeight="1" x14ac:dyDescent="0.3">
      <c r="A98" s="231" t="s">
        <v>503</v>
      </c>
      <c r="B98" s="232"/>
      <c r="C98" s="232"/>
      <c r="D98" s="233"/>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ht="48" customHeight="1" x14ac:dyDescent="0.3">
      <c r="A99" s="198" t="s">
        <v>395</v>
      </c>
      <c r="B99" s="198"/>
      <c r="C99" s="198"/>
      <c r="D99" s="19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ht="15.6" customHeight="1" x14ac:dyDescent="0.3">
      <c r="A100" s="188" t="s">
        <v>229</v>
      </c>
      <c r="B100" s="189"/>
      <c r="C100" s="189"/>
      <c r="D100" s="190"/>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ht="15.6" customHeight="1" x14ac:dyDescent="0.3">
      <c r="A101" s="156" t="s">
        <v>482</v>
      </c>
      <c r="B101" s="146"/>
      <c r="C101" s="146"/>
      <c r="D101" s="147"/>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ht="18.600000000000001" customHeight="1" x14ac:dyDescent="0.3">
      <c r="A102" s="189" t="s">
        <v>230</v>
      </c>
      <c r="B102" s="189"/>
      <c r="C102" s="189"/>
      <c r="D102" s="190"/>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ht="15.6" customHeight="1" x14ac:dyDescent="0.3">
      <c r="A103" s="99"/>
      <c r="B103" s="98"/>
      <c r="C103" s="98"/>
      <c r="D103" s="11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ht="30" customHeight="1" x14ac:dyDescent="0.3">
      <c r="A104" s="206" t="s">
        <v>231</v>
      </c>
      <c r="B104" s="207"/>
      <c r="C104" s="207"/>
      <c r="D104" s="20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ht="39.6" customHeight="1" x14ac:dyDescent="0.3">
      <c r="A105" s="197" t="s">
        <v>232</v>
      </c>
      <c r="B105" s="198"/>
      <c r="C105" s="198"/>
      <c r="D105" s="19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ht="43.2" customHeight="1" x14ac:dyDescent="0.3">
      <c r="A106" s="222" t="s">
        <v>504</v>
      </c>
      <c r="B106" s="222"/>
      <c r="C106" s="222"/>
      <c r="D106" s="223"/>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ht="28.2" customHeight="1" x14ac:dyDescent="0.3">
      <c r="A107" s="188" t="s">
        <v>233</v>
      </c>
      <c r="B107" s="189"/>
      <c r="C107" s="189"/>
      <c r="D107" s="190"/>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ht="18.600000000000001" customHeight="1" x14ac:dyDescent="0.3">
      <c r="A108" s="222" t="s">
        <v>505</v>
      </c>
      <c r="B108" s="222"/>
      <c r="C108" s="222"/>
      <c r="D108" s="223"/>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ht="22.2" customHeight="1" x14ac:dyDescent="0.3">
      <c r="A109" s="189" t="s">
        <v>377</v>
      </c>
      <c r="B109" s="189"/>
      <c r="C109" s="189"/>
      <c r="D109" s="190"/>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ht="22.2" customHeight="1" x14ac:dyDescent="0.3">
      <c r="A110" s="112"/>
      <c r="B110" s="113"/>
      <c r="C110" s="113"/>
      <c r="D110" s="114"/>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ht="21" x14ac:dyDescent="0.3">
      <c r="A111" s="229" t="s">
        <v>234</v>
      </c>
      <c r="B111" s="229"/>
      <c r="C111" s="229"/>
      <c r="D111" s="2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
      <c r="A112" s="115" t="s">
        <v>235</v>
      </c>
      <c r="B112" s="116"/>
      <c r="C112" s="116"/>
      <c r="D112" s="117"/>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ht="24" customHeight="1" x14ac:dyDescent="0.3">
      <c r="A113" s="99" t="s">
        <v>236</v>
      </c>
      <c r="B113" s="98"/>
      <c r="C113" s="98"/>
      <c r="D113" s="11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ht="49.2" customHeight="1" x14ac:dyDescent="0.3">
      <c r="A114" s="222" t="s">
        <v>390</v>
      </c>
      <c r="B114" s="222"/>
      <c r="C114" s="222"/>
      <c r="D114" s="223"/>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ht="40.200000000000003" customHeight="1" x14ac:dyDescent="0.3">
      <c r="A115" s="179" t="s">
        <v>237</v>
      </c>
      <c r="B115" s="180"/>
      <c r="C115" s="180"/>
      <c r="D115" s="181"/>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ht="19.2" customHeight="1" x14ac:dyDescent="0.3">
      <c r="A116" s="188" t="s">
        <v>238</v>
      </c>
      <c r="B116" s="189"/>
      <c r="C116" s="189"/>
      <c r="D116" s="190"/>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ht="16.95" customHeight="1" x14ac:dyDescent="0.3">
      <c r="A117" s="119"/>
      <c r="B117" s="120"/>
      <c r="C117" s="120"/>
      <c r="D117" s="121"/>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
      <c r="A118" s="119"/>
      <c r="B118" s="120"/>
      <c r="C118" s="120"/>
      <c r="D118" s="121"/>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
      <c r="A119" s="119"/>
      <c r="B119" s="120"/>
      <c r="C119" s="120"/>
      <c r="D119" s="121"/>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
      <c r="A120" s="230" t="s">
        <v>239</v>
      </c>
      <c r="B120" s="230"/>
      <c r="C120" s="230"/>
      <c r="D120" s="230"/>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
      <c r="A121" s="220" t="s">
        <v>240</v>
      </c>
      <c r="B121" s="220"/>
      <c r="C121" s="220"/>
      <c r="D121" s="220"/>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
      <c r="A122" s="220" t="s">
        <v>241</v>
      </c>
      <c r="B122" s="220"/>
      <c r="C122" s="220"/>
      <c r="D122" s="220"/>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
      <c r="A123" s="100"/>
      <c r="B123" s="100"/>
      <c r="C123" s="100"/>
      <c r="D123" s="100"/>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1:159"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1:159"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1:159"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1:159"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1:159"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1:159"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1:159"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1:159"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1:159"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1:159"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1:159"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1:159"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1:159"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1:159"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1:159"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1:159"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1:159"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1:159"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1:159" x14ac:dyDescent="0.3">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1:159" x14ac:dyDescent="0.3">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1:159" x14ac:dyDescent="0.3">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1:159" x14ac:dyDescent="0.3">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1:159" x14ac:dyDescent="0.3">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1:159" x14ac:dyDescent="0.3">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1:159" x14ac:dyDescent="0.3">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1:159" x14ac:dyDescent="0.3">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1:159" x14ac:dyDescent="0.3">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1:159" x14ac:dyDescent="0.3">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1:159" x14ac:dyDescent="0.3">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1:159" x14ac:dyDescent="0.3">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1:159" x14ac:dyDescent="0.3">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1:159" x14ac:dyDescent="0.3">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x14ac:dyDescent="0.3">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x14ac:dyDescent="0.3">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x14ac:dyDescent="0.3">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5:159" x14ac:dyDescent="0.3">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5:159" x14ac:dyDescent="0.3">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5:159" x14ac:dyDescent="0.3">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5:159" x14ac:dyDescent="0.3">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5:159" x14ac:dyDescent="0.3">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5:159" x14ac:dyDescent="0.3">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5:159" x14ac:dyDescent="0.3">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5:159" x14ac:dyDescent="0.3">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5:159" x14ac:dyDescent="0.3">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5:159" x14ac:dyDescent="0.3">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5:159" x14ac:dyDescent="0.3">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5:159" x14ac:dyDescent="0.3">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5:159" x14ac:dyDescent="0.3">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5:159" x14ac:dyDescent="0.3">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5:159" x14ac:dyDescent="0.3">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5:159" x14ac:dyDescent="0.3">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5:159" x14ac:dyDescent="0.3">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5:159" x14ac:dyDescent="0.3">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5:159" x14ac:dyDescent="0.3">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5:159" x14ac:dyDescent="0.3">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5:159" x14ac:dyDescent="0.3">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5:159" x14ac:dyDescent="0.3">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5:159" x14ac:dyDescent="0.3">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5:159" x14ac:dyDescent="0.3">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5:159" x14ac:dyDescent="0.3">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5:159" x14ac:dyDescent="0.3">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5:159" x14ac:dyDescent="0.3">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5:159" x14ac:dyDescent="0.3">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5:159" x14ac:dyDescent="0.3">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5:159" x14ac:dyDescent="0.3">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5:159" x14ac:dyDescent="0.3">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5:159" x14ac:dyDescent="0.3">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5:159" x14ac:dyDescent="0.3">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5:159" x14ac:dyDescent="0.3">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5:159" x14ac:dyDescent="0.3">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5:159" x14ac:dyDescent="0.3">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5:159" x14ac:dyDescent="0.3">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5:159" x14ac:dyDescent="0.3">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5:159" x14ac:dyDescent="0.3">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5:159" x14ac:dyDescent="0.3">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5:159" x14ac:dyDescent="0.3">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5:159" x14ac:dyDescent="0.3">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5:159" x14ac:dyDescent="0.3">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5:159" x14ac:dyDescent="0.3">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5:159" x14ac:dyDescent="0.3">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5:159" x14ac:dyDescent="0.3">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row r="1229" spans="5:159" x14ac:dyDescent="0.3">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row>
    <row r="1230" spans="5:159" x14ac:dyDescent="0.3">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row>
    <row r="1231" spans="5:159" x14ac:dyDescent="0.3">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row>
    <row r="1232" spans="5:159" x14ac:dyDescent="0.3">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c r="CW1232" s="2"/>
      <c r="CX1232" s="2"/>
      <c r="CY1232" s="2"/>
      <c r="CZ1232" s="2"/>
      <c r="DA1232" s="2"/>
      <c r="DB1232" s="2"/>
      <c r="DC1232" s="2"/>
      <c r="DD1232" s="2"/>
      <c r="DE1232" s="2"/>
      <c r="DF1232" s="2"/>
      <c r="DG1232" s="2"/>
      <c r="DH1232" s="2"/>
      <c r="DI1232" s="2"/>
      <c r="DJ1232" s="2"/>
      <c r="DK1232" s="2"/>
      <c r="DL1232" s="2"/>
      <c r="DM1232" s="2"/>
      <c r="DN1232" s="2"/>
      <c r="DO1232" s="2"/>
      <c r="DP1232" s="2"/>
      <c r="DQ1232" s="2"/>
      <c r="DR1232" s="2"/>
      <c r="DS1232" s="2"/>
      <c r="DT1232" s="2"/>
      <c r="DU1232" s="2"/>
      <c r="DV1232" s="2"/>
      <c r="DW1232" s="2"/>
      <c r="DX1232" s="2"/>
      <c r="DY1232" s="2"/>
      <c r="DZ1232" s="2"/>
      <c r="EA1232" s="2"/>
      <c r="EB1232" s="2"/>
      <c r="EC1232" s="2"/>
      <c r="ED1232" s="2"/>
      <c r="EE1232" s="2"/>
      <c r="EF1232" s="2"/>
      <c r="EG1232" s="2"/>
      <c r="EH1232" s="2"/>
      <c r="EI1232" s="2"/>
      <c r="EJ1232" s="2"/>
      <c r="EK1232" s="2"/>
      <c r="EL1232" s="2"/>
      <c r="EM1232" s="2"/>
      <c r="EN1232" s="2"/>
      <c r="EO1232" s="2"/>
      <c r="EP1232" s="2"/>
      <c r="EQ1232" s="2"/>
      <c r="ER1232" s="2"/>
      <c r="ES1232" s="2"/>
      <c r="ET1232" s="2"/>
      <c r="EU1232" s="2"/>
      <c r="EV1232" s="2"/>
      <c r="EW1232" s="2"/>
      <c r="EX1232" s="2"/>
      <c r="EY1232" s="2"/>
      <c r="EZ1232" s="2"/>
      <c r="FA1232" s="2"/>
      <c r="FB1232" s="2"/>
      <c r="FC1232" s="2"/>
    </row>
    <row r="1233" spans="5:159" x14ac:dyDescent="0.3">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row>
    <row r="1234" spans="5:159" x14ac:dyDescent="0.3">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row>
    <row r="1235" spans="5:159" x14ac:dyDescent="0.3">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c r="CW1235" s="2"/>
      <c r="CX1235" s="2"/>
      <c r="CY1235" s="2"/>
      <c r="CZ1235" s="2"/>
      <c r="DA1235" s="2"/>
      <c r="DB1235" s="2"/>
      <c r="DC1235" s="2"/>
      <c r="DD1235" s="2"/>
      <c r="DE1235" s="2"/>
      <c r="DF1235" s="2"/>
      <c r="DG1235" s="2"/>
      <c r="DH1235" s="2"/>
      <c r="DI1235" s="2"/>
      <c r="DJ1235" s="2"/>
      <c r="DK1235" s="2"/>
      <c r="DL1235" s="2"/>
      <c r="DM1235" s="2"/>
      <c r="DN1235" s="2"/>
      <c r="DO1235" s="2"/>
      <c r="DP1235" s="2"/>
      <c r="DQ1235" s="2"/>
      <c r="DR1235" s="2"/>
      <c r="DS1235" s="2"/>
      <c r="DT1235" s="2"/>
      <c r="DU1235" s="2"/>
      <c r="DV1235" s="2"/>
      <c r="DW1235" s="2"/>
      <c r="DX1235" s="2"/>
      <c r="DY1235" s="2"/>
      <c r="DZ1235" s="2"/>
      <c r="EA1235" s="2"/>
      <c r="EB1235" s="2"/>
      <c r="EC1235" s="2"/>
      <c r="ED1235" s="2"/>
      <c r="EE1235" s="2"/>
      <c r="EF1235" s="2"/>
      <c r="EG1235" s="2"/>
      <c r="EH1235" s="2"/>
      <c r="EI1235" s="2"/>
      <c r="EJ1235" s="2"/>
      <c r="EK1235" s="2"/>
      <c r="EL1235" s="2"/>
      <c r="EM1235" s="2"/>
      <c r="EN1235" s="2"/>
      <c r="EO1235" s="2"/>
      <c r="EP1235" s="2"/>
      <c r="EQ1235" s="2"/>
      <c r="ER1235" s="2"/>
      <c r="ES1235" s="2"/>
      <c r="ET1235" s="2"/>
      <c r="EU1235" s="2"/>
      <c r="EV1235" s="2"/>
      <c r="EW1235" s="2"/>
      <c r="EX1235" s="2"/>
      <c r="EY1235" s="2"/>
      <c r="EZ1235" s="2"/>
      <c r="FA1235" s="2"/>
      <c r="FB1235" s="2"/>
      <c r="FC1235" s="2"/>
    </row>
    <row r="1236" spans="5:159" x14ac:dyDescent="0.3">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c r="CW1236" s="2"/>
      <c r="CX1236" s="2"/>
      <c r="CY1236" s="2"/>
      <c r="CZ1236" s="2"/>
      <c r="DA1236" s="2"/>
      <c r="DB1236" s="2"/>
      <c r="DC1236" s="2"/>
      <c r="DD1236" s="2"/>
      <c r="DE1236" s="2"/>
      <c r="DF1236" s="2"/>
      <c r="DG1236" s="2"/>
      <c r="DH1236" s="2"/>
      <c r="DI1236" s="2"/>
      <c r="DJ1236" s="2"/>
      <c r="DK1236" s="2"/>
      <c r="DL1236" s="2"/>
      <c r="DM1236" s="2"/>
      <c r="DN1236" s="2"/>
      <c r="DO1236" s="2"/>
      <c r="DP1236" s="2"/>
      <c r="DQ1236" s="2"/>
      <c r="DR1236" s="2"/>
      <c r="DS1236" s="2"/>
      <c r="DT1236" s="2"/>
      <c r="DU1236" s="2"/>
      <c r="DV1236" s="2"/>
      <c r="DW1236" s="2"/>
      <c r="DX1236" s="2"/>
      <c r="DY1236" s="2"/>
      <c r="DZ1236" s="2"/>
      <c r="EA1236" s="2"/>
      <c r="EB1236" s="2"/>
      <c r="EC1236" s="2"/>
      <c r="ED1236" s="2"/>
      <c r="EE1236" s="2"/>
      <c r="EF1236" s="2"/>
      <c r="EG1236" s="2"/>
      <c r="EH1236" s="2"/>
      <c r="EI1236" s="2"/>
      <c r="EJ1236" s="2"/>
      <c r="EK1236" s="2"/>
      <c r="EL1236" s="2"/>
      <c r="EM1236" s="2"/>
      <c r="EN1236" s="2"/>
      <c r="EO1236" s="2"/>
      <c r="EP1236" s="2"/>
      <c r="EQ1236" s="2"/>
      <c r="ER1236" s="2"/>
      <c r="ES1236" s="2"/>
      <c r="ET1236" s="2"/>
      <c r="EU1236" s="2"/>
      <c r="EV1236" s="2"/>
      <c r="EW1236" s="2"/>
      <c r="EX1236" s="2"/>
      <c r="EY1236" s="2"/>
      <c r="EZ1236" s="2"/>
      <c r="FA1236" s="2"/>
      <c r="FB1236" s="2"/>
      <c r="FC1236" s="2"/>
    </row>
    <row r="1237" spans="5:159" x14ac:dyDescent="0.3">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c r="CW1237" s="2"/>
      <c r="CX1237" s="2"/>
      <c r="CY1237" s="2"/>
      <c r="CZ1237" s="2"/>
      <c r="DA1237" s="2"/>
      <c r="DB1237" s="2"/>
      <c r="DC1237" s="2"/>
      <c r="DD1237" s="2"/>
      <c r="DE1237" s="2"/>
      <c r="DF1237" s="2"/>
      <c r="DG1237" s="2"/>
      <c r="DH1237" s="2"/>
      <c r="DI1237" s="2"/>
      <c r="DJ1237" s="2"/>
      <c r="DK1237" s="2"/>
      <c r="DL1237" s="2"/>
      <c r="DM1237" s="2"/>
      <c r="DN1237" s="2"/>
      <c r="DO1237" s="2"/>
      <c r="DP1237" s="2"/>
      <c r="DQ1237" s="2"/>
      <c r="DR1237" s="2"/>
      <c r="DS1237" s="2"/>
      <c r="DT1237" s="2"/>
      <c r="DU1237" s="2"/>
      <c r="DV1237" s="2"/>
      <c r="DW1237" s="2"/>
      <c r="DX1237" s="2"/>
      <c r="DY1237" s="2"/>
      <c r="DZ1237" s="2"/>
      <c r="EA1237" s="2"/>
      <c r="EB1237" s="2"/>
      <c r="EC1237" s="2"/>
      <c r="ED1237" s="2"/>
      <c r="EE1237" s="2"/>
      <c r="EF1237" s="2"/>
      <c r="EG1237" s="2"/>
      <c r="EH1237" s="2"/>
      <c r="EI1237" s="2"/>
      <c r="EJ1237" s="2"/>
      <c r="EK1237" s="2"/>
      <c r="EL1237" s="2"/>
      <c r="EM1237" s="2"/>
      <c r="EN1237" s="2"/>
      <c r="EO1237" s="2"/>
      <c r="EP1237" s="2"/>
      <c r="EQ1237" s="2"/>
      <c r="ER1237" s="2"/>
      <c r="ES1237" s="2"/>
      <c r="ET1237" s="2"/>
      <c r="EU1237" s="2"/>
      <c r="EV1237" s="2"/>
      <c r="EW1237" s="2"/>
      <c r="EX1237" s="2"/>
      <c r="EY1237" s="2"/>
      <c r="EZ1237" s="2"/>
      <c r="FA1237" s="2"/>
      <c r="FB1237" s="2"/>
      <c r="FC1237" s="2"/>
    </row>
    <row r="1238" spans="5:159" x14ac:dyDescent="0.3">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row>
    <row r="1239" spans="5:159" x14ac:dyDescent="0.3">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row>
    <row r="1240" spans="5:159" x14ac:dyDescent="0.3">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c r="CW1240" s="2"/>
      <c r="CX1240" s="2"/>
      <c r="CY1240" s="2"/>
      <c r="CZ1240" s="2"/>
      <c r="DA1240" s="2"/>
      <c r="DB1240" s="2"/>
      <c r="DC1240" s="2"/>
      <c r="DD1240" s="2"/>
      <c r="DE1240" s="2"/>
      <c r="DF1240" s="2"/>
      <c r="DG1240" s="2"/>
      <c r="DH1240" s="2"/>
      <c r="DI1240" s="2"/>
      <c r="DJ1240" s="2"/>
      <c r="DK1240" s="2"/>
      <c r="DL1240" s="2"/>
      <c r="DM1240" s="2"/>
      <c r="DN1240" s="2"/>
      <c r="DO1240" s="2"/>
      <c r="DP1240" s="2"/>
      <c r="DQ1240" s="2"/>
      <c r="DR1240" s="2"/>
      <c r="DS1240" s="2"/>
      <c r="DT1240" s="2"/>
      <c r="DU1240" s="2"/>
      <c r="DV1240" s="2"/>
      <c r="DW1240" s="2"/>
      <c r="DX1240" s="2"/>
      <c r="DY1240" s="2"/>
      <c r="DZ1240" s="2"/>
      <c r="EA1240" s="2"/>
      <c r="EB1240" s="2"/>
      <c r="EC1240" s="2"/>
      <c r="ED1240" s="2"/>
      <c r="EE1240" s="2"/>
      <c r="EF1240" s="2"/>
      <c r="EG1240" s="2"/>
      <c r="EH1240" s="2"/>
      <c r="EI1240" s="2"/>
      <c r="EJ1240" s="2"/>
      <c r="EK1240" s="2"/>
      <c r="EL1240" s="2"/>
      <c r="EM1240" s="2"/>
      <c r="EN1240" s="2"/>
      <c r="EO1240" s="2"/>
      <c r="EP1240" s="2"/>
      <c r="EQ1240" s="2"/>
      <c r="ER1240" s="2"/>
      <c r="ES1240" s="2"/>
      <c r="ET1240" s="2"/>
      <c r="EU1240" s="2"/>
      <c r="EV1240" s="2"/>
      <c r="EW1240" s="2"/>
      <c r="EX1240" s="2"/>
      <c r="EY1240" s="2"/>
      <c r="EZ1240" s="2"/>
      <c r="FA1240" s="2"/>
      <c r="FB1240" s="2"/>
      <c r="FC1240" s="2"/>
    </row>
    <row r="1241" spans="5:159" x14ac:dyDescent="0.3">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c r="CW1241" s="2"/>
      <c r="CX1241" s="2"/>
      <c r="CY1241" s="2"/>
      <c r="CZ1241" s="2"/>
      <c r="DA1241" s="2"/>
      <c r="DB1241" s="2"/>
      <c r="DC1241" s="2"/>
      <c r="DD1241" s="2"/>
      <c r="DE1241" s="2"/>
      <c r="DF1241" s="2"/>
      <c r="DG1241" s="2"/>
      <c r="DH1241" s="2"/>
      <c r="DI1241" s="2"/>
      <c r="DJ1241" s="2"/>
      <c r="DK1241" s="2"/>
      <c r="DL1241" s="2"/>
      <c r="DM1241" s="2"/>
      <c r="DN1241" s="2"/>
      <c r="DO1241" s="2"/>
      <c r="DP1241" s="2"/>
      <c r="DQ1241" s="2"/>
      <c r="DR1241" s="2"/>
      <c r="DS1241" s="2"/>
      <c r="DT1241" s="2"/>
      <c r="DU1241" s="2"/>
      <c r="DV1241" s="2"/>
      <c r="DW1241" s="2"/>
      <c r="DX1241" s="2"/>
      <c r="DY1241" s="2"/>
      <c r="DZ1241" s="2"/>
      <c r="EA1241" s="2"/>
      <c r="EB1241" s="2"/>
      <c r="EC1241" s="2"/>
      <c r="ED1241" s="2"/>
      <c r="EE1241" s="2"/>
      <c r="EF1241" s="2"/>
      <c r="EG1241" s="2"/>
      <c r="EH1241" s="2"/>
      <c r="EI1241" s="2"/>
      <c r="EJ1241" s="2"/>
      <c r="EK1241" s="2"/>
      <c r="EL1241" s="2"/>
      <c r="EM1241" s="2"/>
      <c r="EN1241" s="2"/>
      <c r="EO1241" s="2"/>
      <c r="EP1241" s="2"/>
      <c r="EQ1241" s="2"/>
      <c r="ER1241" s="2"/>
      <c r="ES1241" s="2"/>
      <c r="ET1241" s="2"/>
      <c r="EU1241" s="2"/>
      <c r="EV1241" s="2"/>
      <c r="EW1241" s="2"/>
      <c r="EX1241" s="2"/>
      <c r="EY1241" s="2"/>
      <c r="EZ1241" s="2"/>
      <c r="FA1241" s="2"/>
      <c r="FB1241" s="2"/>
      <c r="FC1241" s="2"/>
    </row>
    <row r="1242" spans="5:159" x14ac:dyDescent="0.3">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c r="CW1242" s="2"/>
      <c r="CX1242" s="2"/>
      <c r="CY1242" s="2"/>
      <c r="CZ1242" s="2"/>
      <c r="DA1242" s="2"/>
      <c r="DB1242" s="2"/>
      <c r="DC1242" s="2"/>
      <c r="DD1242" s="2"/>
      <c r="DE1242" s="2"/>
      <c r="DF1242" s="2"/>
      <c r="DG1242" s="2"/>
      <c r="DH1242" s="2"/>
      <c r="DI1242" s="2"/>
      <c r="DJ1242" s="2"/>
      <c r="DK1242" s="2"/>
      <c r="DL1242" s="2"/>
      <c r="DM1242" s="2"/>
      <c r="DN1242" s="2"/>
      <c r="DO1242" s="2"/>
      <c r="DP1242" s="2"/>
      <c r="DQ1242" s="2"/>
      <c r="DR1242" s="2"/>
      <c r="DS1242" s="2"/>
      <c r="DT1242" s="2"/>
      <c r="DU1242" s="2"/>
      <c r="DV1242" s="2"/>
      <c r="DW1242" s="2"/>
      <c r="DX1242" s="2"/>
      <c r="DY1242" s="2"/>
      <c r="DZ1242" s="2"/>
      <c r="EA1242" s="2"/>
      <c r="EB1242" s="2"/>
      <c r="EC1242" s="2"/>
      <c r="ED1242" s="2"/>
      <c r="EE1242" s="2"/>
      <c r="EF1242" s="2"/>
      <c r="EG1242" s="2"/>
      <c r="EH1242" s="2"/>
      <c r="EI1242" s="2"/>
      <c r="EJ1242" s="2"/>
      <c r="EK1242" s="2"/>
      <c r="EL1242" s="2"/>
      <c r="EM1242" s="2"/>
      <c r="EN1242" s="2"/>
      <c r="EO1242" s="2"/>
      <c r="EP1242" s="2"/>
      <c r="EQ1242" s="2"/>
      <c r="ER1242" s="2"/>
      <c r="ES1242" s="2"/>
      <c r="ET1242" s="2"/>
      <c r="EU1242" s="2"/>
      <c r="EV1242" s="2"/>
      <c r="EW1242" s="2"/>
      <c r="EX1242" s="2"/>
      <c r="EY1242" s="2"/>
      <c r="EZ1242" s="2"/>
      <c r="FA1242" s="2"/>
      <c r="FB1242" s="2"/>
      <c r="FC1242" s="2"/>
    </row>
    <row r="1243" spans="5:159" x14ac:dyDescent="0.3">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c r="CW1243" s="2"/>
      <c r="CX1243" s="2"/>
      <c r="CY1243" s="2"/>
      <c r="CZ1243" s="2"/>
      <c r="DA1243" s="2"/>
      <c r="DB1243" s="2"/>
      <c r="DC1243" s="2"/>
      <c r="DD1243" s="2"/>
      <c r="DE1243" s="2"/>
      <c r="DF1243" s="2"/>
      <c r="DG1243" s="2"/>
      <c r="DH1243" s="2"/>
      <c r="DI1243" s="2"/>
      <c r="DJ1243" s="2"/>
      <c r="DK1243" s="2"/>
      <c r="DL1243" s="2"/>
      <c r="DM1243" s="2"/>
      <c r="DN1243" s="2"/>
      <c r="DO1243" s="2"/>
      <c r="DP1243" s="2"/>
      <c r="DQ1243" s="2"/>
      <c r="DR1243" s="2"/>
      <c r="DS1243" s="2"/>
      <c r="DT1243" s="2"/>
      <c r="DU1243" s="2"/>
      <c r="DV1243" s="2"/>
      <c r="DW1243" s="2"/>
      <c r="DX1243" s="2"/>
      <c r="DY1243" s="2"/>
      <c r="DZ1243" s="2"/>
      <c r="EA1243" s="2"/>
      <c r="EB1243" s="2"/>
      <c r="EC1243" s="2"/>
      <c r="ED1243" s="2"/>
      <c r="EE1243" s="2"/>
      <c r="EF1243" s="2"/>
      <c r="EG1243" s="2"/>
      <c r="EH1243" s="2"/>
      <c r="EI1243" s="2"/>
      <c r="EJ1243" s="2"/>
      <c r="EK1243" s="2"/>
      <c r="EL1243" s="2"/>
      <c r="EM1243" s="2"/>
      <c r="EN1243" s="2"/>
      <c r="EO1243" s="2"/>
      <c r="EP1243" s="2"/>
      <c r="EQ1243" s="2"/>
      <c r="ER1243" s="2"/>
      <c r="ES1243" s="2"/>
      <c r="ET1243" s="2"/>
      <c r="EU1243" s="2"/>
      <c r="EV1243" s="2"/>
      <c r="EW1243" s="2"/>
      <c r="EX1243" s="2"/>
      <c r="EY1243" s="2"/>
      <c r="EZ1243" s="2"/>
      <c r="FA1243" s="2"/>
      <c r="FB1243" s="2"/>
      <c r="FC1243" s="2"/>
    </row>
    <row r="1244" spans="5:159" x14ac:dyDescent="0.3">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c r="CN1244" s="2"/>
      <c r="CO1244" s="2"/>
      <c r="CP1244" s="2"/>
      <c r="CQ1244" s="2"/>
      <c r="CR1244" s="2"/>
      <c r="CS1244" s="2"/>
      <c r="CT1244" s="2"/>
      <c r="CU1244" s="2"/>
      <c r="CV1244" s="2"/>
      <c r="CW1244" s="2"/>
      <c r="CX1244" s="2"/>
      <c r="CY1244" s="2"/>
      <c r="CZ1244" s="2"/>
      <c r="DA1244" s="2"/>
      <c r="DB1244" s="2"/>
      <c r="DC1244" s="2"/>
      <c r="DD1244" s="2"/>
      <c r="DE1244" s="2"/>
      <c r="DF1244" s="2"/>
      <c r="DG1244" s="2"/>
      <c r="DH1244" s="2"/>
      <c r="DI1244" s="2"/>
      <c r="DJ1244" s="2"/>
      <c r="DK1244" s="2"/>
      <c r="DL1244" s="2"/>
      <c r="DM1244" s="2"/>
      <c r="DN1244" s="2"/>
      <c r="DO1244" s="2"/>
      <c r="DP1244" s="2"/>
      <c r="DQ1244" s="2"/>
      <c r="DR1244" s="2"/>
      <c r="DS1244" s="2"/>
      <c r="DT1244" s="2"/>
      <c r="DU1244" s="2"/>
      <c r="DV1244" s="2"/>
      <c r="DW1244" s="2"/>
      <c r="DX1244" s="2"/>
      <c r="DY1244" s="2"/>
      <c r="DZ1244" s="2"/>
      <c r="EA1244" s="2"/>
      <c r="EB1244" s="2"/>
      <c r="EC1244" s="2"/>
      <c r="ED1244" s="2"/>
      <c r="EE1244" s="2"/>
      <c r="EF1244" s="2"/>
      <c r="EG1244" s="2"/>
      <c r="EH1244" s="2"/>
      <c r="EI1244" s="2"/>
      <c r="EJ1244" s="2"/>
      <c r="EK1244" s="2"/>
      <c r="EL1244" s="2"/>
      <c r="EM1244" s="2"/>
      <c r="EN1244" s="2"/>
      <c r="EO1244" s="2"/>
      <c r="EP1244" s="2"/>
      <c r="EQ1244" s="2"/>
      <c r="ER1244" s="2"/>
      <c r="ES1244" s="2"/>
      <c r="ET1244" s="2"/>
      <c r="EU1244" s="2"/>
      <c r="EV1244" s="2"/>
      <c r="EW1244" s="2"/>
      <c r="EX1244" s="2"/>
      <c r="EY1244" s="2"/>
      <c r="EZ1244" s="2"/>
      <c r="FA1244" s="2"/>
      <c r="FB1244" s="2"/>
      <c r="FC1244" s="2"/>
    </row>
    <row r="1245" spans="5:159" x14ac:dyDescent="0.3">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c r="CW1245" s="2"/>
      <c r="CX1245" s="2"/>
      <c r="CY1245" s="2"/>
      <c r="CZ1245" s="2"/>
      <c r="DA1245" s="2"/>
      <c r="DB1245" s="2"/>
      <c r="DC1245" s="2"/>
      <c r="DD1245" s="2"/>
      <c r="DE1245" s="2"/>
      <c r="DF1245" s="2"/>
      <c r="DG1245" s="2"/>
      <c r="DH1245" s="2"/>
      <c r="DI1245" s="2"/>
      <c r="DJ1245" s="2"/>
      <c r="DK1245" s="2"/>
      <c r="DL1245" s="2"/>
      <c r="DM1245" s="2"/>
      <c r="DN1245" s="2"/>
      <c r="DO1245" s="2"/>
      <c r="DP1245" s="2"/>
      <c r="DQ1245" s="2"/>
      <c r="DR1245" s="2"/>
      <c r="DS1245" s="2"/>
      <c r="DT1245" s="2"/>
      <c r="DU1245" s="2"/>
      <c r="DV1245" s="2"/>
      <c r="DW1245" s="2"/>
      <c r="DX1245" s="2"/>
      <c r="DY1245" s="2"/>
      <c r="DZ1245" s="2"/>
      <c r="EA1245" s="2"/>
      <c r="EB1245" s="2"/>
      <c r="EC1245" s="2"/>
      <c r="ED1245" s="2"/>
      <c r="EE1245" s="2"/>
      <c r="EF1245" s="2"/>
      <c r="EG1245" s="2"/>
      <c r="EH1245" s="2"/>
      <c r="EI1245" s="2"/>
      <c r="EJ1245" s="2"/>
      <c r="EK1245" s="2"/>
      <c r="EL1245" s="2"/>
      <c r="EM1245" s="2"/>
      <c r="EN1245" s="2"/>
      <c r="EO1245" s="2"/>
      <c r="EP1245" s="2"/>
      <c r="EQ1245" s="2"/>
      <c r="ER1245" s="2"/>
      <c r="ES1245" s="2"/>
      <c r="ET1245" s="2"/>
      <c r="EU1245" s="2"/>
      <c r="EV1245" s="2"/>
      <c r="EW1245" s="2"/>
      <c r="EX1245" s="2"/>
      <c r="EY1245" s="2"/>
      <c r="EZ1245" s="2"/>
      <c r="FA1245" s="2"/>
      <c r="FB1245" s="2"/>
      <c r="FC1245" s="2"/>
    </row>
    <row r="1246" spans="5:159" x14ac:dyDescent="0.3">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c r="BZ1246" s="2"/>
      <c r="CA1246" s="2"/>
      <c r="CB1246" s="2"/>
      <c r="CC1246" s="2"/>
      <c r="CD1246" s="2"/>
      <c r="CE1246" s="2"/>
      <c r="CF1246" s="2"/>
      <c r="CG1246" s="2"/>
      <c r="CH1246" s="2"/>
      <c r="CI1246" s="2"/>
      <c r="CJ1246" s="2"/>
      <c r="CK1246" s="2"/>
      <c r="CL1246" s="2"/>
      <c r="CM1246" s="2"/>
      <c r="CN1246" s="2"/>
      <c r="CO1246" s="2"/>
      <c r="CP1246" s="2"/>
      <c r="CQ1246" s="2"/>
      <c r="CR1246" s="2"/>
      <c r="CS1246" s="2"/>
      <c r="CT1246" s="2"/>
      <c r="CU1246" s="2"/>
      <c r="CV1246" s="2"/>
      <c r="CW1246" s="2"/>
      <c r="CX1246" s="2"/>
      <c r="CY1246" s="2"/>
      <c r="CZ1246" s="2"/>
      <c r="DA1246" s="2"/>
      <c r="DB1246" s="2"/>
      <c r="DC1246" s="2"/>
      <c r="DD1246" s="2"/>
      <c r="DE1246" s="2"/>
      <c r="DF1246" s="2"/>
      <c r="DG1246" s="2"/>
      <c r="DH1246" s="2"/>
      <c r="DI1246" s="2"/>
      <c r="DJ1246" s="2"/>
      <c r="DK1246" s="2"/>
      <c r="DL1246" s="2"/>
      <c r="DM1246" s="2"/>
      <c r="DN1246" s="2"/>
      <c r="DO1246" s="2"/>
      <c r="DP1246" s="2"/>
      <c r="DQ1246" s="2"/>
      <c r="DR1246" s="2"/>
      <c r="DS1246" s="2"/>
      <c r="DT1246" s="2"/>
      <c r="DU1246" s="2"/>
      <c r="DV1246" s="2"/>
      <c r="DW1246" s="2"/>
      <c r="DX1246" s="2"/>
      <c r="DY1246" s="2"/>
      <c r="DZ1246" s="2"/>
      <c r="EA1246" s="2"/>
      <c r="EB1246" s="2"/>
      <c r="EC1246" s="2"/>
      <c r="ED1246" s="2"/>
      <c r="EE1246" s="2"/>
      <c r="EF1246" s="2"/>
      <c r="EG1246" s="2"/>
      <c r="EH1246" s="2"/>
      <c r="EI1246" s="2"/>
      <c r="EJ1246" s="2"/>
      <c r="EK1246" s="2"/>
      <c r="EL1246" s="2"/>
      <c r="EM1246" s="2"/>
      <c r="EN1246" s="2"/>
      <c r="EO1246" s="2"/>
      <c r="EP1246" s="2"/>
      <c r="EQ1246" s="2"/>
      <c r="ER1246" s="2"/>
      <c r="ES1246" s="2"/>
      <c r="ET1246" s="2"/>
      <c r="EU1246" s="2"/>
      <c r="EV1246" s="2"/>
      <c r="EW1246" s="2"/>
      <c r="EX1246" s="2"/>
      <c r="EY1246" s="2"/>
      <c r="EZ1246" s="2"/>
      <c r="FA1246" s="2"/>
      <c r="FB1246" s="2"/>
      <c r="FC1246" s="2"/>
    </row>
    <row r="1247" spans="5:159" x14ac:dyDescent="0.3">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c r="BZ1247" s="2"/>
      <c r="CA1247" s="2"/>
      <c r="CB1247" s="2"/>
      <c r="CC1247" s="2"/>
      <c r="CD1247" s="2"/>
      <c r="CE1247" s="2"/>
      <c r="CF1247" s="2"/>
      <c r="CG1247" s="2"/>
      <c r="CH1247" s="2"/>
      <c r="CI1247" s="2"/>
      <c r="CJ1247" s="2"/>
      <c r="CK1247" s="2"/>
      <c r="CL1247" s="2"/>
      <c r="CM1247" s="2"/>
      <c r="CN1247" s="2"/>
      <c r="CO1247" s="2"/>
      <c r="CP1247" s="2"/>
      <c r="CQ1247" s="2"/>
      <c r="CR1247" s="2"/>
      <c r="CS1247" s="2"/>
      <c r="CT1247" s="2"/>
      <c r="CU1247" s="2"/>
      <c r="CV1247" s="2"/>
      <c r="CW1247" s="2"/>
      <c r="CX1247" s="2"/>
      <c r="CY1247" s="2"/>
      <c r="CZ1247" s="2"/>
      <c r="DA1247" s="2"/>
      <c r="DB1247" s="2"/>
      <c r="DC1247" s="2"/>
      <c r="DD1247" s="2"/>
      <c r="DE1247" s="2"/>
      <c r="DF1247" s="2"/>
      <c r="DG1247" s="2"/>
      <c r="DH1247" s="2"/>
      <c r="DI1247" s="2"/>
      <c r="DJ1247" s="2"/>
      <c r="DK1247" s="2"/>
      <c r="DL1247" s="2"/>
      <c r="DM1247" s="2"/>
      <c r="DN1247" s="2"/>
      <c r="DO1247" s="2"/>
      <c r="DP1247" s="2"/>
      <c r="DQ1247" s="2"/>
      <c r="DR1247" s="2"/>
      <c r="DS1247" s="2"/>
      <c r="DT1247" s="2"/>
      <c r="DU1247" s="2"/>
      <c r="DV1247" s="2"/>
      <c r="DW1247" s="2"/>
      <c r="DX1247" s="2"/>
      <c r="DY1247" s="2"/>
      <c r="DZ1247" s="2"/>
      <c r="EA1247" s="2"/>
      <c r="EB1247" s="2"/>
      <c r="EC1247" s="2"/>
      <c r="ED1247" s="2"/>
      <c r="EE1247" s="2"/>
      <c r="EF1247" s="2"/>
      <c r="EG1247" s="2"/>
      <c r="EH1247" s="2"/>
      <c r="EI1247" s="2"/>
      <c r="EJ1247" s="2"/>
      <c r="EK1247" s="2"/>
      <c r="EL1247" s="2"/>
      <c r="EM1247" s="2"/>
      <c r="EN1247" s="2"/>
      <c r="EO1247" s="2"/>
      <c r="EP1247" s="2"/>
      <c r="EQ1247" s="2"/>
      <c r="ER1247" s="2"/>
      <c r="ES1247" s="2"/>
      <c r="ET1247" s="2"/>
      <c r="EU1247" s="2"/>
      <c r="EV1247" s="2"/>
      <c r="EW1247" s="2"/>
      <c r="EX1247" s="2"/>
      <c r="EY1247" s="2"/>
      <c r="EZ1247" s="2"/>
      <c r="FA1247" s="2"/>
      <c r="FB1247" s="2"/>
      <c r="FC1247" s="2"/>
    </row>
    <row r="1248" spans="5:159" x14ac:dyDescent="0.3">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c r="BZ1248" s="2"/>
      <c r="CA1248" s="2"/>
      <c r="CB1248" s="2"/>
      <c r="CC1248" s="2"/>
      <c r="CD1248" s="2"/>
      <c r="CE1248" s="2"/>
      <c r="CF1248" s="2"/>
      <c r="CG1248" s="2"/>
      <c r="CH1248" s="2"/>
      <c r="CI1248" s="2"/>
      <c r="CJ1248" s="2"/>
      <c r="CK1248" s="2"/>
      <c r="CL1248" s="2"/>
      <c r="CM1248" s="2"/>
      <c r="CN1248" s="2"/>
      <c r="CO1248" s="2"/>
      <c r="CP1248" s="2"/>
      <c r="CQ1248" s="2"/>
      <c r="CR1248" s="2"/>
      <c r="CS1248" s="2"/>
      <c r="CT1248" s="2"/>
      <c r="CU1248" s="2"/>
      <c r="CV1248" s="2"/>
      <c r="CW1248" s="2"/>
      <c r="CX1248" s="2"/>
      <c r="CY1248" s="2"/>
      <c r="CZ1248" s="2"/>
      <c r="DA1248" s="2"/>
      <c r="DB1248" s="2"/>
      <c r="DC1248" s="2"/>
      <c r="DD1248" s="2"/>
      <c r="DE1248" s="2"/>
      <c r="DF1248" s="2"/>
      <c r="DG1248" s="2"/>
      <c r="DH1248" s="2"/>
      <c r="DI1248" s="2"/>
      <c r="DJ1248" s="2"/>
      <c r="DK1248" s="2"/>
      <c r="DL1248" s="2"/>
      <c r="DM1248" s="2"/>
      <c r="DN1248" s="2"/>
      <c r="DO1248" s="2"/>
      <c r="DP1248" s="2"/>
      <c r="DQ1248" s="2"/>
      <c r="DR1248" s="2"/>
      <c r="DS1248" s="2"/>
      <c r="DT1248" s="2"/>
      <c r="DU1248" s="2"/>
      <c r="DV1248" s="2"/>
      <c r="DW1248" s="2"/>
      <c r="DX1248" s="2"/>
      <c r="DY1248" s="2"/>
      <c r="DZ1248" s="2"/>
      <c r="EA1248" s="2"/>
      <c r="EB1248" s="2"/>
      <c r="EC1248" s="2"/>
      <c r="ED1248" s="2"/>
      <c r="EE1248" s="2"/>
      <c r="EF1248" s="2"/>
      <c r="EG1248" s="2"/>
      <c r="EH1248" s="2"/>
      <c r="EI1248" s="2"/>
      <c r="EJ1248" s="2"/>
      <c r="EK1248" s="2"/>
      <c r="EL1248" s="2"/>
      <c r="EM1248" s="2"/>
      <c r="EN1248" s="2"/>
      <c r="EO1248" s="2"/>
      <c r="EP1248" s="2"/>
      <c r="EQ1248" s="2"/>
      <c r="ER1248" s="2"/>
      <c r="ES1248" s="2"/>
      <c r="ET1248" s="2"/>
      <c r="EU1248" s="2"/>
      <c r="EV1248" s="2"/>
      <c r="EW1248" s="2"/>
      <c r="EX1248" s="2"/>
      <c r="EY1248" s="2"/>
      <c r="EZ1248" s="2"/>
      <c r="FA1248" s="2"/>
      <c r="FB1248" s="2"/>
      <c r="FC1248" s="2"/>
    </row>
    <row r="1249" spans="5:159" x14ac:dyDescent="0.3">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c r="BZ1249" s="2"/>
      <c r="CA1249" s="2"/>
      <c r="CB1249" s="2"/>
      <c r="CC1249" s="2"/>
      <c r="CD1249" s="2"/>
      <c r="CE1249" s="2"/>
      <c r="CF1249" s="2"/>
      <c r="CG1249" s="2"/>
      <c r="CH1249" s="2"/>
      <c r="CI1249" s="2"/>
      <c r="CJ1249" s="2"/>
      <c r="CK1249" s="2"/>
      <c r="CL1249" s="2"/>
      <c r="CM1249" s="2"/>
      <c r="CN1249" s="2"/>
      <c r="CO1249" s="2"/>
      <c r="CP1249" s="2"/>
      <c r="CQ1249" s="2"/>
      <c r="CR1249" s="2"/>
      <c r="CS1249" s="2"/>
      <c r="CT1249" s="2"/>
      <c r="CU1249" s="2"/>
      <c r="CV1249" s="2"/>
      <c r="CW1249" s="2"/>
      <c r="CX1249" s="2"/>
      <c r="CY1249" s="2"/>
      <c r="CZ1249" s="2"/>
      <c r="DA1249" s="2"/>
      <c r="DB1249" s="2"/>
      <c r="DC1249" s="2"/>
      <c r="DD1249" s="2"/>
      <c r="DE1249" s="2"/>
      <c r="DF1249" s="2"/>
      <c r="DG1249" s="2"/>
      <c r="DH1249" s="2"/>
      <c r="DI1249" s="2"/>
      <c r="DJ1249" s="2"/>
      <c r="DK1249" s="2"/>
      <c r="DL1249" s="2"/>
      <c r="DM1249" s="2"/>
      <c r="DN1249" s="2"/>
      <c r="DO1249" s="2"/>
      <c r="DP1249" s="2"/>
      <c r="DQ1249" s="2"/>
      <c r="DR1249" s="2"/>
      <c r="DS1249" s="2"/>
      <c r="DT1249" s="2"/>
      <c r="DU1249" s="2"/>
      <c r="DV1249" s="2"/>
      <c r="DW1249" s="2"/>
      <c r="DX1249" s="2"/>
      <c r="DY1249" s="2"/>
      <c r="DZ1249" s="2"/>
      <c r="EA1249" s="2"/>
      <c r="EB1249" s="2"/>
      <c r="EC1249" s="2"/>
      <c r="ED1249" s="2"/>
      <c r="EE1249" s="2"/>
      <c r="EF1249" s="2"/>
      <c r="EG1249" s="2"/>
      <c r="EH1249" s="2"/>
      <c r="EI1249" s="2"/>
      <c r="EJ1249" s="2"/>
      <c r="EK1249" s="2"/>
      <c r="EL1249" s="2"/>
      <c r="EM1249" s="2"/>
      <c r="EN1249" s="2"/>
      <c r="EO1249" s="2"/>
      <c r="EP1249" s="2"/>
      <c r="EQ1249" s="2"/>
      <c r="ER1249" s="2"/>
      <c r="ES1249" s="2"/>
      <c r="ET1249" s="2"/>
      <c r="EU1249" s="2"/>
      <c r="EV1249" s="2"/>
      <c r="EW1249" s="2"/>
      <c r="EX1249" s="2"/>
      <c r="EY1249" s="2"/>
      <c r="EZ1249" s="2"/>
      <c r="FA1249" s="2"/>
      <c r="FB1249" s="2"/>
      <c r="FC1249" s="2"/>
    </row>
    <row r="1250" spans="5:159" x14ac:dyDescent="0.3">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c r="BZ1250" s="2"/>
      <c r="CA1250" s="2"/>
      <c r="CB1250" s="2"/>
      <c r="CC1250" s="2"/>
      <c r="CD1250" s="2"/>
      <c r="CE1250" s="2"/>
      <c r="CF1250" s="2"/>
      <c r="CG1250" s="2"/>
      <c r="CH1250" s="2"/>
      <c r="CI1250" s="2"/>
      <c r="CJ1250" s="2"/>
      <c r="CK1250" s="2"/>
      <c r="CL1250" s="2"/>
      <c r="CM1250" s="2"/>
      <c r="CN1250" s="2"/>
      <c r="CO1250" s="2"/>
      <c r="CP1250" s="2"/>
      <c r="CQ1250" s="2"/>
      <c r="CR1250" s="2"/>
      <c r="CS1250" s="2"/>
      <c r="CT1250" s="2"/>
      <c r="CU1250" s="2"/>
      <c r="CV1250" s="2"/>
      <c r="CW1250" s="2"/>
      <c r="CX1250" s="2"/>
      <c r="CY1250" s="2"/>
      <c r="CZ1250" s="2"/>
      <c r="DA1250" s="2"/>
      <c r="DB1250" s="2"/>
      <c r="DC1250" s="2"/>
      <c r="DD1250" s="2"/>
      <c r="DE1250" s="2"/>
      <c r="DF1250" s="2"/>
      <c r="DG1250" s="2"/>
      <c r="DH1250" s="2"/>
      <c r="DI1250" s="2"/>
      <c r="DJ1250" s="2"/>
      <c r="DK1250" s="2"/>
      <c r="DL1250" s="2"/>
      <c r="DM1250" s="2"/>
      <c r="DN1250" s="2"/>
      <c r="DO1250" s="2"/>
      <c r="DP1250" s="2"/>
      <c r="DQ1250" s="2"/>
      <c r="DR1250" s="2"/>
      <c r="DS1250" s="2"/>
      <c r="DT1250" s="2"/>
      <c r="DU1250" s="2"/>
      <c r="DV1250" s="2"/>
      <c r="DW1250" s="2"/>
      <c r="DX1250" s="2"/>
      <c r="DY1250" s="2"/>
      <c r="DZ1250" s="2"/>
      <c r="EA1250" s="2"/>
      <c r="EB1250" s="2"/>
      <c r="EC1250" s="2"/>
      <c r="ED1250" s="2"/>
      <c r="EE1250" s="2"/>
      <c r="EF1250" s="2"/>
      <c r="EG1250" s="2"/>
      <c r="EH1250" s="2"/>
      <c r="EI1250" s="2"/>
      <c r="EJ1250" s="2"/>
      <c r="EK1250" s="2"/>
      <c r="EL1250" s="2"/>
      <c r="EM1250" s="2"/>
      <c r="EN1250" s="2"/>
      <c r="EO1250" s="2"/>
      <c r="EP1250" s="2"/>
      <c r="EQ1250" s="2"/>
      <c r="ER1250" s="2"/>
      <c r="ES1250" s="2"/>
      <c r="ET1250" s="2"/>
      <c r="EU1250" s="2"/>
      <c r="EV1250" s="2"/>
      <c r="EW1250" s="2"/>
      <c r="EX1250" s="2"/>
      <c r="EY1250" s="2"/>
      <c r="EZ1250" s="2"/>
      <c r="FA1250" s="2"/>
      <c r="FB1250" s="2"/>
      <c r="FC1250" s="2"/>
    </row>
    <row r="1251" spans="5:159" x14ac:dyDescent="0.3">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c r="BZ1251" s="2"/>
      <c r="CA1251" s="2"/>
      <c r="CB1251" s="2"/>
      <c r="CC1251" s="2"/>
      <c r="CD1251" s="2"/>
      <c r="CE1251" s="2"/>
      <c r="CF1251" s="2"/>
      <c r="CG1251" s="2"/>
      <c r="CH1251" s="2"/>
      <c r="CI1251" s="2"/>
      <c r="CJ1251" s="2"/>
      <c r="CK1251" s="2"/>
      <c r="CL1251" s="2"/>
      <c r="CM1251" s="2"/>
      <c r="CN1251" s="2"/>
      <c r="CO1251" s="2"/>
      <c r="CP1251" s="2"/>
      <c r="CQ1251" s="2"/>
      <c r="CR1251" s="2"/>
      <c r="CS1251" s="2"/>
      <c r="CT1251" s="2"/>
      <c r="CU1251" s="2"/>
      <c r="CV1251" s="2"/>
      <c r="CW1251" s="2"/>
      <c r="CX1251" s="2"/>
      <c r="CY1251" s="2"/>
      <c r="CZ1251" s="2"/>
      <c r="DA1251" s="2"/>
      <c r="DB1251" s="2"/>
      <c r="DC1251" s="2"/>
      <c r="DD1251" s="2"/>
      <c r="DE1251" s="2"/>
      <c r="DF1251" s="2"/>
      <c r="DG1251" s="2"/>
      <c r="DH1251" s="2"/>
      <c r="DI1251" s="2"/>
      <c r="DJ1251" s="2"/>
      <c r="DK1251" s="2"/>
      <c r="DL1251" s="2"/>
      <c r="DM1251" s="2"/>
      <c r="DN1251" s="2"/>
      <c r="DO1251" s="2"/>
      <c r="DP1251" s="2"/>
      <c r="DQ1251" s="2"/>
      <c r="DR1251" s="2"/>
      <c r="DS1251" s="2"/>
      <c r="DT1251" s="2"/>
      <c r="DU1251" s="2"/>
      <c r="DV1251" s="2"/>
      <c r="DW1251" s="2"/>
      <c r="DX1251" s="2"/>
      <c r="DY1251" s="2"/>
      <c r="DZ1251" s="2"/>
      <c r="EA1251" s="2"/>
      <c r="EB1251" s="2"/>
      <c r="EC1251" s="2"/>
      <c r="ED1251" s="2"/>
      <c r="EE1251" s="2"/>
      <c r="EF1251" s="2"/>
      <c r="EG1251" s="2"/>
      <c r="EH1251" s="2"/>
      <c r="EI1251" s="2"/>
      <c r="EJ1251" s="2"/>
      <c r="EK1251" s="2"/>
      <c r="EL1251" s="2"/>
      <c r="EM1251" s="2"/>
      <c r="EN1251" s="2"/>
      <c r="EO1251" s="2"/>
      <c r="EP1251" s="2"/>
      <c r="EQ1251" s="2"/>
      <c r="ER1251" s="2"/>
      <c r="ES1251" s="2"/>
      <c r="ET1251" s="2"/>
      <c r="EU1251" s="2"/>
      <c r="EV1251" s="2"/>
      <c r="EW1251" s="2"/>
      <c r="EX1251" s="2"/>
      <c r="EY1251" s="2"/>
      <c r="EZ1251" s="2"/>
      <c r="FA1251" s="2"/>
      <c r="FB1251" s="2"/>
      <c r="FC1251" s="2"/>
    </row>
    <row r="1252" spans="5:159" x14ac:dyDescent="0.3">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c r="BZ1252" s="2"/>
      <c r="CA1252" s="2"/>
      <c r="CB1252" s="2"/>
      <c r="CC1252" s="2"/>
      <c r="CD1252" s="2"/>
      <c r="CE1252" s="2"/>
      <c r="CF1252" s="2"/>
      <c r="CG1252" s="2"/>
      <c r="CH1252" s="2"/>
      <c r="CI1252" s="2"/>
      <c r="CJ1252" s="2"/>
      <c r="CK1252" s="2"/>
      <c r="CL1252" s="2"/>
      <c r="CM1252" s="2"/>
      <c r="CN1252" s="2"/>
      <c r="CO1252" s="2"/>
      <c r="CP1252" s="2"/>
      <c r="CQ1252" s="2"/>
      <c r="CR1252" s="2"/>
      <c r="CS1252" s="2"/>
      <c r="CT1252" s="2"/>
      <c r="CU1252" s="2"/>
      <c r="CV1252" s="2"/>
      <c r="CW1252" s="2"/>
      <c r="CX1252" s="2"/>
      <c r="CY1252" s="2"/>
      <c r="CZ1252" s="2"/>
      <c r="DA1252" s="2"/>
      <c r="DB1252" s="2"/>
      <c r="DC1252" s="2"/>
      <c r="DD1252" s="2"/>
      <c r="DE1252" s="2"/>
      <c r="DF1252" s="2"/>
      <c r="DG1252" s="2"/>
      <c r="DH1252" s="2"/>
      <c r="DI1252" s="2"/>
      <c r="DJ1252" s="2"/>
      <c r="DK1252" s="2"/>
      <c r="DL1252" s="2"/>
      <c r="DM1252" s="2"/>
      <c r="DN1252" s="2"/>
      <c r="DO1252" s="2"/>
      <c r="DP1252" s="2"/>
      <c r="DQ1252" s="2"/>
      <c r="DR1252" s="2"/>
      <c r="DS1252" s="2"/>
      <c r="DT1252" s="2"/>
      <c r="DU1252" s="2"/>
      <c r="DV1252" s="2"/>
      <c r="DW1252" s="2"/>
      <c r="DX1252" s="2"/>
      <c r="DY1252" s="2"/>
      <c r="DZ1252" s="2"/>
      <c r="EA1252" s="2"/>
      <c r="EB1252" s="2"/>
      <c r="EC1252" s="2"/>
      <c r="ED1252" s="2"/>
      <c r="EE1252" s="2"/>
      <c r="EF1252" s="2"/>
      <c r="EG1252" s="2"/>
      <c r="EH1252" s="2"/>
      <c r="EI1252" s="2"/>
      <c r="EJ1252" s="2"/>
      <c r="EK1252" s="2"/>
      <c r="EL1252" s="2"/>
      <c r="EM1252" s="2"/>
      <c r="EN1252" s="2"/>
      <c r="EO1252" s="2"/>
      <c r="EP1252" s="2"/>
      <c r="EQ1252" s="2"/>
      <c r="ER1252" s="2"/>
      <c r="ES1252" s="2"/>
      <c r="ET1252" s="2"/>
      <c r="EU1252" s="2"/>
      <c r="EV1252" s="2"/>
      <c r="EW1252" s="2"/>
      <c r="EX1252" s="2"/>
      <c r="EY1252" s="2"/>
      <c r="EZ1252" s="2"/>
      <c r="FA1252" s="2"/>
      <c r="FB1252" s="2"/>
      <c r="FC1252" s="2"/>
    </row>
    <row r="1253" spans="5:159" x14ac:dyDescent="0.3">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c r="BZ1253" s="2"/>
      <c r="CA1253" s="2"/>
      <c r="CB1253" s="2"/>
      <c r="CC1253" s="2"/>
      <c r="CD1253" s="2"/>
      <c r="CE1253" s="2"/>
      <c r="CF1253" s="2"/>
      <c r="CG1253" s="2"/>
      <c r="CH1253" s="2"/>
      <c r="CI1253" s="2"/>
      <c r="CJ1253" s="2"/>
      <c r="CK1253" s="2"/>
      <c r="CL1253" s="2"/>
      <c r="CM1253" s="2"/>
      <c r="CN1253" s="2"/>
      <c r="CO1253" s="2"/>
      <c r="CP1253" s="2"/>
      <c r="CQ1253" s="2"/>
      <c r="CR1253" s="2"/>
      <c r="CS1253" s="2"/>
      <c r="CT1253" s="2"/>
      <c r="CU1253" s="2"/>
      <c r="CV1253" s="2"/>
      <c r="CW1253" s="2"/>
      <c r="CX1253" s="2"/>
      <c r="CY1253" s="2"/>
      <c r="CZ1253" s="2"/>
      <c r="DA1253" s="2"/>
      <c r="DB1253" s="2"/>
      <c r="DC1253" s="2"/>
      <c r="DD1253" s="2"/>
      <c r="DE1253" s="2"/>
      <c r="DF1253" s="2"/>
      <c r="DG1253" s="2"/>
      <c r="DH1253" s="2"/>
      <c r="DI1253" s="2"/>
      <c r="DJ1253" s="2"/>
      <c r="DK1253" s="2"/>
      <c r="DL1253" s="2"/>
      <c r="DM1253" s="2"/>
      <c r="DN1253" s="2"/>
      <c r="DO1253" s="2"/>
      <c r="DP1253" s="2"/>
      <c r="DQ1253" s="2"/>
      <c r="DR1253" s="2"/>
      <c r="DS1253" s="2"/>
      <c r="DT1253" s="2"/>
      <c r="DU1253" s="2"/>
      <c r="DV1253" s="2"/>
      <c r="DW1253" s="2"/>
      <c r="DX1253" s="2"/>
      <c r="DY1253" s="2"/>
      <c r="DZ1253" s="2"/>
      <c r="EA1253" s="2"/>
      <c r="EB1253" s="2"/>
      <c r="EC1253" s="2"/>
      <c r="ED1253" s="2"/>
      <c r="EE1253" s="2"/>
      <c r="EF1253" s="2"/>
      <c r="EG1253" s="2"/>
      <c r="EH1253" s="2"/>
      <c r="EI1253" s="2"/>
      <c r="EJ1253" s="2"/>
      <c r="EK1253" s="2"/>
      <c r="EL1253" s="2"/>
      <c r="EM1253" s="2"/>
      <c r="EN1253" s="2"/>
      <c r="EO1253" s="2"/>
      <c r="EP1253" s="2"/>
      <c r="EQ1253" s="2"/>
      <c r="ER1253" s="2"/>
      <c r="ES1253" s="2"/>
      <c r="ET1253" s="2"/>
      <c r="EU1253" s="2"/>
      <c r="EV1253" s="2"/>
      <c r="EW1253" s="2"/>
      <c r="EX1253" s="2"/>
      <c r="EY1253" s="2"/>
      <c r="EZ1253" s="2"/>
      <c r="FA1253" s="2"/>
      <c r="FB1253" s="2"/>
      <c r="FC1253" s="2"/>
    </row>
    <row r="1254" spans="5:159" x14ac:dyDescent="0.3">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c r="BZ1254" s="2"/>
      <c r="CA1254" s="2"/>
      <c r="CB1254" s="2"/>
      <c r="CC1254" s="2"/>
      <c r="CD1254" s="2"/>
      <c r="CE1254" s="2"/>
      <c r="CF1254" s="2"/>
      <c r="CG1254" s="2"/>
      <c r="CH1254" s="2"/>
      <c r="CI1254" s="2"/>
      <c r="CJ1254" s="2"/>
      <c r="CK1254" s="2"/>
      <c r="CL1254" s="2"/>
      <c r="CM1254" s="2"/>
      <c r="CN1254" s="2"/>
      <c r="CO1254" s="2"/>
      <c r="CP1254" s="2"/>
      <c r="CQ1254" s="2"/>
      <c r="CR1254" s="2"/>
      <c r="CS1254" s="2"/>
      <c r="CT1254" s="2"/>
      <c r="CU1254" s="2"/>
      <c r="CV1254" s="2"/>
      <c r="CW1254" s="2"/>
      <c r="CX1254" s="2"/>
      <c r="CY1254" s="2"/>
      <c r="CZ1254" s="2"/>
      <c r="DA1254" s="2"/>
      <c r="DB1254" s="2"/>
      <c r="DC1254" s="2"/>
      <c r="DD1254" s="2"/>
      <c r="DE1254" s="2"/>
      <c r="DF1254" s="2"/>
      <c r="DG1254" s="2"/>
      <c r="DH1254" s="2"/>
      <c r="DI1254" s="2"/>
      <c r="DJ1254" s="2"/>
      <c r="DK1254" s="2"/>
      <c r="DL1254" s="2"/>
      <c r="DM1254" s="2"/>
      <c r="DN1254" s="2"/>
      <c r="DO1254" s="2"/>
      <c r="DP1254" s="2"/>
      <c r="DQ1254" s="2"/>
      <c r="DR1254" s="2"/>
      <c r="DS1254" s="2"/>
      <c r="DT1254" s="2"/>
      <c r="DU1254" s="2"/>
      <c r="DV1254" s="2"/>
      <c r="DW1254" s="2"/>
      <c r="DX1254" s="2"/>
      <c r="DY1254" s="2"/>
      <c r="DZ1254" s="2"/>
      <c r="EA1254" s="2"/>
      <c r="EB1254" s="2"/>
      <c r="EC1254" s="2"/>
      <c r="ED1254" s="2"/>
      <c r="EE1254" s="2"/>
      <c r="EF1254" s="2"/>
      <c r="EG1254" s="2"/>
      <c r="EH1254" s="2"/>
      <c r="EI1254" s="2"/>
      <c r="EJ1254" s="2"/>
      <c r="EK1254" s="2"/>
      <c r="EL1254" s="2"/>
      <c r="EM1254" s="2"/>
      <c r="EN1254" s="2"/>
      <c r="EO1254" s="2"/>
      <c r="EP1254" s="2"/>
      <c r="EQ1254" s="2"/>
      <c r="ER1254" s="2"/>
      <c r="ES1254" s="2"/>
      <c r="ET1254" s="2"/>
      <c r="EU1254" s="2"/>
      <c r="EV1254" s="2"/>
      <c r="EW1254" s="2"/>
      <c r="EX1254" s="2"/>
      <c r="EY1254" s="2"/>
      <c r="EZ1254" s="2"/>
      <c r="FA1254" s="2"/>
      <c r="FB1254" s="2"/>
      <c r="FC1254" s="2"/>
    </row>
    <row r="1255" spans="5:159" x14ac:dyDescent="0.3">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c r="BZ1255" s="2"/>
      <c r="CA1255" s="2"/>
      <c r="CB1255" s="2"/>
      <c r="CC1255" s="2"/>
      <c r="CD1255" s="2"/>
      <c r="CE1255" s="2"/>
      <c r="CF1255" s="2"/>
      <c r="CG1255" s="2"/>
      <c r="CH1255" s="2"/>
      <c r="CI1255" s="2"/>
      <c r="CJ1255" s="2"/>
      <c r="CK1255" s="2"/>
      <c r="CL1255" s="2"/>
      <c r="CM1255" s="2"/>
      <c r="CN1255" s="2"/>
      <c r="CO1255" s="2"/>
      <c r="CP1255" s="2"/>
      <c r="CQ1255" s="2"/>
      <c r="CR1255" s="2"/>
      <c r="CS1255" s="2"/>
      <c r="CT1255" s="2"/>
      <c r="CU1255" s="2"/>
      <c r="CV1255" s="2"/>
      <c r="CW1255" s="2"/>
      <c r="CX1255" s="2"/>
      <c r="CY1255" s="2"/>
      <c r="CZ1255" s="2"/>
      <c r="DA1255" s="2"/>
      <c r="DB1255" s="2"/>
      <c r="DC1255" s="2"/>
      <c r="DD1255" s="2"/>
      <c r="DE1255" s="2"/>
      <c r="DF1255" s="2"/>
      <c r="DG1255" s="2"/>
      <c r="DH1255" s="2"/>
      <c r="DI1255" s="2"/>
      <c r="DJ1255" s="2"/>
      <c r="DK1255" s="2"/>
      <c r="DL1255" s="2"/>
      <c r="DM1255" s="2"/>
      <c r="DN1255" s="2"/>
      <c r="DO1255" s="2"/>
      <c r="DP1255" s="2"/>
      <c r="DQ1255" s="2"/>
      <c r="DR1255" s="2"/>
      <c r="DS1255" s="2"/>
      <c r="DT1255" s="2"/>
      <c r="DU1255" s="2"/>
      <c r="DV1255" s="2"/>
      <c r="DW1255" s="2"/>
      <c r="DX1255" s="2"/>
      <c r="DY1255" s="2"/>
      <c r="DZ1255" s="2"/>
      <c r="EA1255" s="2"/>
      <c r="EB1255" s="2"/>
      <c r="EC1255" s="2"/>
      <c r="ED1255" s="2"/>
      <c r="EE1255" s="2"/>
      <c r="EF1255" s="2"/>
      <c r="EG1255" s="2"/>
      <c r="EH1255" s="2"/>
      <c r="EI1255" s="2"/>
      <c r="EJ1255" s="2"/>
      <c r="EK1255" s="2"/>
      <c r="EL1255" s="2"/>
      <c r="EM1255" s="2"/>
      <c r="EN1255" s="2"/>
      <c r="EO1255" s="2"/>
      <c r="EP1255" s="2"/>
      <c r="EQ1255" s="2"/>
      <c r="ER1255" s="2"/>
      <c r="ES1255" s="2"/>
      <c r="ET1255" s="2"/>
      <c r="EU1255" s="2"/>
      <c r="EV1255" s="2"/>
      <c r="EW1255" s="2"/>
      <c r="EX1255" s="2"/>
      <c r="EY1255" s="2"/>
      <c r="EZ1255" s="2"/>
      <c r="FA1255" s="2"/>
      <c r="FB1255" s="2"/>
      <c r="FC1255" s="2"/>
    </row>
    <row r="1256" spans="5:159" x14ac:dyDescent="0.3">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c r="BZ1256" s="2"/>
      <c r="CA1256" s="2"/>
      <c r="CB1256" s="2"/>
      <c r="CC1256" s="2"/>
      <c r="CD1256" s="2"/>
      <c r="CE1256" s="2"/>
      <c r="CF1256" s="2"/>
      <c r="CG1256" s="2"/>
      <c r="CH1256" s="2"/>
      <c r="CI1256" s="2"/>
      <c r="CJ1256" s="2"/>
      <c r="CK1256" s="2"/>
      <c r="CL1256" s="2"/>
      <c r="CM1256" s="2"/>
      <c r="CN1256" s="2"/>
      <c r="CO1256" s="2"/>
      <c r="CP1256" s="2"/>
      <c r="CQ1256" s="2"/>
      <c r="CR1256" s="2"/>
      <c r="CS1256" s="2"/>
      <c r="CT1256" s="2"/>
      <c r="CU1256" s="2"/>
      <c r="CV1256" s="2"/>
      <c r="CW1256" s="2"/>
      <c r="CX1256" s="2"/>
      <c r="CY1256" s="2"/>
      <c r="CZ1256" s="2"/>
      <c r="DA1256" s="2"/>
      <c r="DB1256" s="2"/>
      <c r="DC1256" s="2"/>
      <c r="DD1256" s="2"/>
      <c r="DE1256" s="2"/>
      <c r="DF1256" s="2"/>
      <c r="DG1256" s="2"/>
      <c r="DH1256" s="2"/>
      <c r="DI1256" s="2"/>
      <c r="DJ1256" s="2"/>
      <c r="DK1256" s="2"/>
      <c r="DL1256" s="2"/>
      <c r="DM1256" s="2"/>
      <c r="DN1256" s="2"/>
      <c r="DO1256" s="2"/>
      <c r="DP1256" s="2"/>
      <c r="DQ1256" s="2"/>
      <c r="DR1256" s="2"/>
      <c r="DS1256" s="2"/>
      <c r="DT1256" s="2"/>
      <c r="DU1256" s="2"/>
      <c r="DV1256" s="2"/>
      <c r="DW1256" s="2"/>
      <c r="DX1256" s="2"/>
      <c r="DY1256" s="2"/>
      <c r="DZ1256" s="2"/>
      <c r="EA1256" s="2"/>
      <c r="EB1256" s="2"/>
      <c r="EC1256" s="2"/>
      <c r="ED1256" s="2"/>
      <c r="EE1256" s="2"/>
      <c r="EF1256" s="2"/>
      <c r="EG1256" s="2"/>
      <c r="EH1256" s="2"/>
      <c r="EI1256" s="2"/>
      <c r="EJ1256" s="2"/>
      <c r="EK1256" s="2"/>
      <c r="EL1256" s="2"/>
      <c r="EM1256" s="2"/>
      <c r="EN1256" s="2"/>
      <c r="EO1256" s="2"/>
      <c r="EP1256" s="2"/>
      <c r="EQ1256" s="2"/>
      <c r="ER1256" s="2"/>
      <c r="ES1256" s="2"/>
      <c r="ET1256" s="2"/>
      <c r="EU1256" s="2"/>
      <c r="EV1256" s="2"/>
      <c r="EW1256" s="2"/>
      <c r="EX1256" s="2"/>
      <c r="EY1256" s="2"/>
      <c r="EZ1256" s="2"/>
      <c r="FA1256" s="2"/>
      <c r="FB1256" s="2"/>
      <c r="FC1256" s="2"/>
    </row>
  </sheetData>
  <sheetProtection formatCells="0" formatColumns="0" formatRows="0" insertColumns="0" insertRows="0" insertHyperlinks="0" deleteColumns="0" deleteRows="0" sort="0" autoFilter="0" pivotTables="0"/>
  <mergeCells count="82">
    <mergeCell ref="A79:D79"/>
    <mergeCell ref="A80:D80"/>
    <mergeCell ref="A83:D83"/>
    <mergeCell ref="A82:D82"/>
    <mergeCell ref="A94:D94"/>
    <mergeCell ref="A92:D92"/>
    <mergeCell ref="A86:D86"/>
    <mergeCell ref="A91:D91"/>
    <mergeCell ref="A93:D93"/>
    <mergeCell ref="A87:D87"/>
    <mergeCell ref="A85:D85"/>
    <mergeCell ref="A90:D90"/>
    <mergeCell ref="A84:D84"/>
    <mergeCell ref="A122:D122"/>
    <mergeCell ref="A95:D95"/>
    <mergeCell ref="A102:D102"/>
    <mergeCell ref="A109:D109"/>
    <mergeCell ref="A111:D111"/>
    <mergeCell ref="A116:D116"/>
    <mergeCell ref="A100:D100"/>
    <mergeCell ref="A104:D104"/>
    <mergeCell ref="A107:D107"/>
    <mergeCell ref="A108:D108"/>
    <mergeCell ref="A97:D97"/>
    <mergeCell ref="A105:D105"/>
    <mergeCell ref="A106:D106"/>
    <mergeCell ref="A99:D99"/>
    <mergeCell ref="A120:D120"/>
    <mergeCell ref="A98:D98"/>
    <mergeCell ref="A38:D38"/>
    <mergeCell ref="A121:D121"/>
    <mergeCell ref="A1:D1"/>
    <mergeCell ref="A114:D114"/>
    <mergeCell ref="A115:D115"/>
    <mergeCell ref="B4:D4"/>
    <mergeCell ref="A20:D20"/>
    <mergeCell ref="A8:D8"/>
    <mergeCell ref="B9:D9"/>
    <mergeCell ref="A18:D18"/>
    <mergeCell ref="A11:B12"/>
    <mergeCell ref="C11:D12"/>
    <mergeCell ref="A13:B14"/>
    <mergeCell ref="C13:D14"/>
    <mergeCell ref="A75:D75"/>
    <mergeCell ref="A76:D76"/>
    <mergeCell ref="A39:D39"/>
    <mergeCell ref="A49:D49"/>
    <mergeCell ref="A64:D64"/>
    <mergeCell ref="A40:D40"/>
    <mergeCell ref="A72:D72"/>
    <mergeCell ref="A81:D81"/>
    <mergeCell ref="A74:D74"/>
    <mergeCell ref="A78:D78"/>
    <mergeCell ref="A73:D73"/>
    <mergeCell ref="A42:D42"/>
    <mergeCell ref="A46:D46"/>
    <mergeCell ref="A51:D51"/>
    <mergeCell ref="A55:D55"/>
    <mergeCell ref="A60:D60"/>
    <mergeCell ref="A62:D62"/>
    <mergeCell ref="A63:D63"/>
    <mergeCell ref="A65:D65"/>
    <mergeCell ref="A67:D67"/>
    <mergeCell ref="A68:D68"/>
    <mergeCell ref="A69:D69"/>
    <mergeCell ref="A77:D77"/>
    <mergeCell ref="A37:D37"/>
    <mergeCell ref="A36:D36"/>
    <mergeCell ref="A21:D21"/>
    <mergeCell ref="A22:D22"/>
    <mergeCell ref="A23:D23"/>
    <mergeCell ref="A24:D24"/>
    <mergeCell ref="A32:D32"/>
    <mergeCell ref="A26:D26"/>
    <mergeCell ref="A28:D28"/>
    <mergeCell ref="A30:D30"/>
    <mergeCell ref="A34:D34"/>
    <mergeCell ref="A33:D33"/>
    <mergeCell ref="A35:D35"/>
    <mergeCell ref="A31:D31"/>
    <mergeCell ref="A25:D25"/>
    <mergeCell ref="A29:D29"/>
  </mergeCells>
  <conditionalFormatting sqref="C3">
    <cfRule type="expression" dxfId="579" priority="2">
      <formula>$B2="Licence"</formula>
    </cfRule>
  </conditionalFormatting>
  <conditionalFormatting sqref="C5">
    <cfRule type="expression" dxfId="578"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122:D122" r:id="rId1" display="Arrêté du 22 janvier 2014 fixant le cadre national des formations conduisant à la délivrance des diplômes nationaux de licence, de licence professionnelle et de master" xr:uid="{726AA8EA-E88B-491E-B924-0D9A48A25160}"/>
    <hyperlink ref="A121:D121" r:id="rId2" display="Arrêté du 30 juillet 2018 relatif au diplôme national de licence" xr:uid="{5A3F0135-10B4-4094-89A4-5840D42DB348}"/>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41B9-7ADD-4F87-A46C-CCAD28EA6CEA}">
  <dimension ref="A1:A25"/>
  <sheetViews>
    <sheetView workbookViewId="0">
      <selection activeCell="A25" sqref="A25"/>
    </sheetView>
  </sheetViews>
  <sheetFormatPr baseColWidth="10" defaultRowHeight="14.4" x14ac:dyDescent="0.3"/>
  <cols>
    <col min="1" max="1" width="155" customWidth="1"/>
  </cols>
  <sheetData>
    <row r="1" spans="1:1" ht="18" x14ac:dyDescent="0.3">
      <c r="A1" s="172" t="s">
        <v>506</v>
      </c>
    </row>
    <row r="2" spans="1:1" x14ac:dyDescent="0.3">
      <c r="A2" s="173" t="s">
        <v>507</v>
      </c>
    </row>
    <row r="3" spans="1:1" ht="28.8" x14ac:dyDescent="0.3">
      <c r="A3" s="158" t="s">
        <v>508</v>
      </c>
    </row>
    <row r="4" spans="1:1" x14ac:dyDescent="0.3">
      <c r="A4" s="157"/>
    </row>
    <row r="5" spans="1:1" x14ac:dyDescent="0.3">
      <c r="A5" s="174" t="s">
        <v>509</v>
      </c>
    </row>
    <row r="6" spans="1:1" ht="28.8" x14ac:dyDescent="0.3">
      <c r="A6" s="158" t="s">
        <v>510</v>
      </c>
    </row>
    <row r="7" spans="1:1" x14ac:dyDescent="0.3">
      <c r="A7" s="158"/>
    </row>
    <row r="8" spans="1:1" x14ac:dyDescent="0.3">
      <c r="A8" s="157" t="s">
        <v>511</v>
      </c>
    </row>
    <row r="9" spans="1:1" ht="43.2" x14ac:dyDescent="0.3">
      <c r="A9" s="174" t="s">
        <v>512</v>
      </c>
    </row>
    <row r="10" spans="1:1" x14ac:dyDescent="0.3">
      <c r="A10" s="158"/>
    </row>
    <row r="11" spans="1:1" x14ac:dyDescent="0.3">
      <c r="A11" s="173" t="s">
        <v>513</v>
      </c>
    </row>
    <row r="12" spans="1:1" x14ac:dyDescent="0.3">
      <c r="A12" s="158" t="s">
        <v>514</v>
      </c>
    </row>
    <row r="13" spans="1:1" x14ac:dyDescent="0.3">
      <c r="A13" s="157" t="s">
        <v>520</v>
      </c>
    </row>
    <row r="14" spans="1:1" x14ac:dyDescent="0.3">
      <c r="A14" s="157" t="s">
        <v>521</v>
      </c>
    </row>
    <row r="15" spans="1:1" x14ac:dyDescent="0.3">
      <c r="A15" s="157" t="s">
        <v>515</v>
      </c>
    </row>
    <row r="16" spans="1:1" x14ac:dyDescent="0.3">
      <c r="A16" s="157"/>
    </row>
    <row r="17" spans="1:1" x14ac:dyDescent="0.3">
      <c r="A17" s="157"/>
    </row>
    <row r="18" spans="1:1" x14ac:dyDescent="0.3">
      <c r="A18" s="175" t="s">
        <v>516</v>
      </c>
    </row>
    <row r="19" spans="1:1" ht="43.2" x14ac:dyDescent="0.3">
      <c r="A19" s="158" t="s">
        <v>517</v>
      </c>
    </row>
    <row r="20" spans="1:1" ht="28.8" x14ac:dyDescent="0.3">
      <c r="A20" s="174" t="s">
        <v>518</v>
      </c>
    </row>
    <row r="21" spans="1:1" ht="28.8" x14ac:dyDescent="0.3">
      <c r="A21" s="158" t="s">
        <v>519</v>
      </c>
    </row>
    <row r="22" spans="1:1" ht="15.6" x14ac:dyDescent="0.3">
      <c r="A22" s="176"/>
    </row>
    <row r="23" spans="1:1" ht="15.6" x14ac:dyDescent="0.3">
      <c r="A23" s="176"/>
    </row>
    <row r="24" spans="1:1" ht="15.6" x14ac:dyDescent="0.3">
      <c r="A24" s="177" t="s">
        <v>523</v>
      </c>
    </row>
    <row r="25" spans="1:1" ht="15.6" x14ac:dyDescent="0.3">
      <c r="A25" s="17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307"/>
  <sheetViews>
    <sheetView topLeftCell="A23" zoomScale="50" zoomScaleNormal="50" workbookViewId="0">
      <selection activeCell="P45" sqref="P45"/>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5.109375"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65.33203125" style="16" customWidth="1"/>
    <col min="16" max="16" width="18.6640625" customWidth="1"/>
  </cols>
  <sheetData>
    <row r="1" spans="1:10" x14ac:dyDescent="0.3">
      <c r="A1" s="259"/>
      <c r="B1" s="259"/>
      <c r="C1" s="259"/>
      <c r="D1" s="259"/>
      <c r="E1" s="259"/>
      <c r="F1" s="259"/>
      <c r="G1" s="259"/>
      <c r="H1" s="259"/>
      <c r="I1" s="259"/>
      <c r="J1" s="259"/>
    </row>
    <row r="2" spans="1:10" x14ac:dyDescent="0.3">
      <c r="A2" s="259"/>
      <c r="B2" s="259"/>
      <c r="C2" s="259"/>
      <c r="D2" s="259"/>
      <c r="E2" s="259"/>
      <c r="F2" s="259"/>
      <c r="G2" s="259"/>
      <c r="H2" s="259"/>
      <c r="I2" s="259"/>
      <c r="J2" s="259"/>
    </row>
    <row r="3" spans="1:10" x14ac:dyDescent="0.3">
      <c r="A3" s="259"/>
      <c r="B3" s="259"/>
      <c r="C3" s="259"/>
      <c r="D3" s="259"/>
      <c r="E3" s="259"/>
      <c r="F3" s="259"/>
      <c r="G3" s="259"/>
      <c r="H3" s="259"/>
      <c r="I3" s="259"/>
      <c r="J3" s="259"/>
    </row>
    <row r="4" spans="1:10" x14ac:dyDescent="0.3">
      <c r="A4" s="259"/>
      <c r="B4" s="259"/>
      <c r="C4" s="259"/>
      <c r="D4" s="259"/>
      <c r="E4" s="259"/>
      <c r="F4" s="259"/>
      <c r="G4" s="259"/>
      <c r="H4" s="259"/>
      <c r="I4" s="259"/>
      <c r="J4" s="259"/>
    </row>
    <row r="5" spans="1:10" x14ac:dyDescent="0.3">
      <c r="A5" s="259"/>
      <c r="B5" s="259"/>
      <c r="C5" s="259"/>
      <c r="D5" s="259"/>
      <c r="E5" s="259"/>
      <c r="F5" s="259"/>
      <c r="G5" s="259"/>
      <c r="H5" s="259"/>
      <c r="I5" s="259"/>
      <c r="J5" s="259"/>
    </row>
    <row r="6" spans="1:10" x14ac:dyDescent="0.3">
      <c r="A6" s="259"/>
      <c r="B6" s="259"/>
      <c r="C6" s="259"/>
      <c r="D6" s="259"/>
      <c r="E6" s="259"/>
      <c r="F6" s="259"/>
      <c r="G6" s="259"/>
      <c r="H6" s="259"/>
      <c r="I6" s="259"/>
      <c r="J6" s="259"/>
    </row>
    <row r="7" spans="1:10" ht="18" customHeight="1" x14ac:dyDescent="0.3">
      <c r="A7" s="241" t="s">
        <v>242</v>
      </c>
      <c r="B7" s="244" t="str">
        <f>'Fiche Générale'!B3</f>
        <v>Portail_SV</v>
      </c>
      <c r="C7" s="241" t="s">
        <v>243</v>
      </c>
      <c r="D7" s="241"/>
      <c r="E7" s="243" t="str">
        <f>'Fiche Générale'!B4</f>
        <v>Sciences de la vie</v>
      </c>
      <c r="F7" s="244"/>
      <c r="G7" s="241" t="s">
        <v>244</v>
      </c>
      <c r="H7" s="258" t="str">
        <f>'Fiche Générale'!B5</f>
        <v>SLVBM3</v>
      </c>
      <c r="I7" s="258"/>
      <c r="J7" s="258"/>
    </row>
    <row r="8" spans="1:10" ht="18" customHeight="1" x14ac:dyDescent="0.3">
      <c r="A8" s="241"/>
      <c r="B8" s="246"/>
      <c r="C8" s="241"/>
      <c r="D8" s="241"/>
      <c r="E8" s="245"/>
      <c r="F8" s="246"/>
      <c r="G8" s="241"/>
      <c r="H8" s="258"/>
      <c r="I8" s="258"/>
      <c r="J8" s="258"/>
    </row>
    <row r="9" spans="1:10" ht="18" customHeight="1" x14ac:dyDescent="0.3">
      <c r="A9" s="241"/>
      <c r="B9" s="246"/>
      <c r="C9" s="241"/>
      <c r="D9" s="241"/>
      <c r="E9" s="247"/>
      <c r="F9" s="248"/>
      <c r="G9" s="241"/>
      <c r="H9" s="258"/>
      <c r="I9" s="258"/>
      <c r="J9" s="258"/>
    </row>
    <row r="10" spans="1:10" ht="18" customHeight="1" x14ac:dyDescent="0.3">
      <c r="A10" s="241"/>
      <c r="B10" s="246"/>
      <c r="C10" s="242" t="s">
        <v>245</v>
      </c>
      <c r="D10" s="242"/>
      <c r="E10" s="250" t="str">
        <f>'Fiche Générale'!B9</f>
        <v>Biologie Moléculaire et Génétique (BMG)</v>
      </c>
      <c r="F10" s="251"/>
      <c r="G10" s="251"/>
      <c r="H10" s="251"/>
      <c r="I10" s="251"/>
      <c r="J10" s="252"/>
    </row>
    <row r="11" spans="1:10" ht="18" customHeight="1" x14ac:dyDescent="0.3">
      <c r="A11" s="241"/>
      <c r="B11" s="248"/>
      <c r="C11" s="242"/>
      <c r="D11" s="242"/>
      <c r="E11" s="253"/>
      <c r="F11" s="254"/>
      <c r="G11" s="254"/>
      <c r="H11" s="254"/>
      <c r="I11" s="254"/>
      <c r="J11" s="255"/>
    </row>
    <row r="13" spans="1:10" x14ac:dyDescent="0.3">
      <c r="A13" s="249" t="s">
        <v>246</v>
      </c>
      <c r="B13" s="260" t="s">
        <v>247</v>
      </c>
      <c r="C13" s="249" t="s">
        <v>248</v>
      </c>
      <c r="D13" s="249"/>
      <c r="E13" s="249"/>
      <c r="F13" s="249"/>
      <c r="G13" s="249" t="s">
        <v>201</v>
      </c>
      <c r="H13" s="224" t="e">
        <f>Calcul!A7</f>
        <v>#REF!</v>
      </c>
      <c r="I13" s="224"/>
    </row>
    <row r="14" spans="1:10" x14ac:dyDescent="0.3">
      <c r="A14" s="249"/>
      <c r="B14" s="261"/>
      <c r="C14" s="249"/>
      <c r="D14" s="249"/>
      <c r="E14" s="249"/>
      <c r="F14" s="249"/>
      <c r="G14" s="249"/>
      <c r="H14" s="224"/>
      <c r="I14" s="224"/>
    </row>
    <row r="15" spans="1:10" x14ac:dyDescent="0.3">
      <c r="A15" s="249" t="s">
        <v>249</v>
      </c>
      <c r="B15" s="260" t="s">
        <v>185</v>
      </c>
      <c r="C15" s="262" t="s">
        <v>250</v>
      </c>
      <c r="D15" s="263"/>
      <c r="E15" s="249"/>
      <c r="F15" s="249"/>
      <c r="G15" s="249" t="s">
        <v>202</v>
      </c>
      <c r="H15" s="224" t="e">
        <f>Calcul!A20</f>
        <v>#REF!</v>
      </c>
      <c r="I15" s="224"/>
    </row>
    <row r="16" spans="1:10" x14ac:dyDescent="0.3">
      <c r="A16" s="249"/>
      <c r="B16" s="261"/>
      <c r="C16" s="264"/>
      <c r="D16" s="265"/>
      <c r="E16" s="249"/>
      <c r="F16" s="249"/>
      <c r="G16" s="249"/>
      <c r="H16" s="224"/>
      <c r="I16" s="224"/>
    </row>
    <row r="17" spans="1:15" x14ac:dyDescent="0.3">
      <c r="I17" s="17"/>
      <c r="J17" s="17"/>
      <c r="K17" s="17"/>
      <c r="L17" s="17"/>
      <c r="M17" s="17"/>
      <c r="N17" s="17"/>
    </row>
    <row r="18" spans="1:15" ht="49.2" customHeight="1" x14ac:dyDescent="0.3">
      <c r="A18" s="3" t="s">
        <v>251</v>
      </c>
      <c r="B18" s="3" t="s">
        <v>252</v>
      </c>
      <c r="C18" s="3" t="s">
        <v>3</v>
      </c>
      <c r="D18" s="3" t="s">
        <v>253</v>
      </c>
      <c r="E18" s="3" t="s">
        <v>6</v>
      </c>
      <c r="F18" s="3" t="s">
        <v>5</v>
      </c>
      <c r="G18" s="3" t="s">
        <v>254</v>
      </c>
      <c r="H18" s="3" t="s">
        <v>116</v>
      </c>
      <c r="I18" s="3" t="s">
        <v>184</v>
      </c>
      <c r="J18" s="3" t="s">
        <v>187</v>
      </c>
      <c r="K18" s="3" t="s">
        <v>188</v>
      </c>
      <c r="L18" s="3" t="s">
        <v>255</v>
      </c>
      <c r="M18" s="3" t="s">
        <v>4</v>
      </c>
      <c r="N18" s="3" t="s">
        <v>256</v>
      </c>
      <c r="O18" s="4" t="s">
        <v>257</v>
      </c>
    </row>
    <row r="19" spans="1:15" ht="43.2" customHeight="1" x14ac:dyDescent="0.3">
      <c r="A19" s="49">
        <v>0</v>
      </c>
      <c r="B19" s="122" t="s">
        <v>442</v>
      </c>
      <c r="C19" s="51" t="s">
        <v>13</v>
      </c>
      <c r="D19" s="51">
        <v>6</v>
      </c>
      <c r="E19" s="65"/>
      <c r="F19" s="65"/>
      <c r="G19" s="134"/>
      <c r="H19" s="66"/>
      <c r="I19" s="66"/>
      <c r="J19" s="66"/>
      <c r="K19" s="66"/>
      <c r="L19" s="66"/>
      <c r="M19" s="66"/>
      <c r="N19" s="65"/>
      <c r="O19" s="256" t="s">
        <v>439</v>
      </c>
    </row>
    <row r="20" spans="1:15" ht="43.2" customHeight="1" x14ac:dyDescent="0.3">
      <c r="A20" s="49" t="s">
        <v>258</v>
      </c>
      <c r="B20" s="50" t="s">
        <v>399</v>
      </c>
      <c r="C20" s="51" t="s">
        <v>23</v>
      </c>
      <c r="D20" s="66"/>
      <c r="E20" s="65"/>
      <c r="F20" s="65"/>
      <c r="G20" s="135" t="s">
        <v>443</v>
      </c>
      <c r="H20" s="66"/>
      <c r="I20" s="66"/>
      <c r="J20" s="66"/>
      <c r="K20" s="66"/>
      <c r="L20" s="66"/>
      <c r="M20" s="66"/>
      <c r="N20" s="65"/>
      <c r="O20" s="257"/>
    </row>
    <row r="21" spans="1:15" ht="43.2" customHeight="1" x14ac:dyDescent="0.3">
      <c r="A21" s="49" t="s">
        <v>259</v>
      </c>
      <c r="B21" s="50" t="s">
        <v>400</v>
      </c>
      <c r="C21" s="51" t="s">
        <v>23</v>
      </c>
      <c r="D21" s="66"/>
      <c r="E21" s="65"/>
      <c r="F21" s="65"/>
      <c r="G21" s="135" t="s">
        <v>444</v>
      </c>
      <c r="H21" s="66"/>
      <c r="I21" s="66"/>
      <c r="J21" s="66"/>
      <c r="K21" s="66"/>
      <c r="L21" s="66"/>
      <c r="M21" s="66"/>
      <c r="N21" s="65"/>
      <c r="O21" s="257"/>
    </row>
    <row r="22" spans="1:15" ht="43.2" customHeight="1" x14ac:dyDescent="0.3">
      <c r="A22" s="49">
        <v>0.3</v>
      </c>
      <c r="B22" s="50" t="s">
        <v>445</v>
      </c>
      <c r="C22" s="51" t="s">
        <v>23</v>
      </c>
      <c r="D22" s="66"/>
      <c r="E22" s="65"/>
      <c r="F22" s="65"/>
      <c r="G22" s="135" t="s">
        <v>446</v>
      </c>
      <c r="H22" s="66"/>
      <c r="I22" s="66"/>
      <c r="J22" s="66"/>
      <c r="K22" s="66"/>
      <c r="L22" s="66"/>
      <c r="M22" s="66"/>
      <c r="N22" s="65"/>
      <c r="O22" s="257"/>
    </row>
    <row r="23" spans="1:15" ht="43.2" customHeight="1" x14ac:dyDescent="0.3">
      <c r="A23" s="49"/>
      <c r="B23" s="163" t="s">
        <v>401</v>
      </c>
      <c r="C23" s="51"/>
      <c r="D23" s="66"/>
      <c r="E23" s="65"/>
      <c r="F23" s="65"/>
      <c r="G23" s="135"/>
      <c r="H23" s="66"/>
      <c r="I23" s="66"/>
      <c r="J23" s="66"/>
      <c r="K23" s="66"/>
      <c r="L23" s="66"/>
      <c r="M23" s="66"/>
      <c r="N23" s="65"/>
      <c r="O23" s="257"/>
    </row>
    <row r="24" spans="1:15" ht="43.2" customHeight="1" x14ac:dyDescent="0.3">
      <c r="A24" s="49">
        <v>0.4</v>
      </c>
      <c r="B24" s="164" t="s">
        <v>447</v>
      </c>
      <c r="C24" s="51" t="s">
        <v>23</v>
      </c>
      <c r="D24" s="66"/>
      <c r="E24" s="65"/>
      <c r="F24" s="65"/>
      <c r="G24" s="135" t="s">
        <v>448</v>
      </c>
      <c r="H24" s="66"/>
      <c r="I24" s="66"/>
      <c r="J24" s="66"/>
      <c r="K24" s="66"/>
      <c r="L24" s="66"/>
      <c r="M24" s="66"/>
      <c r="N24" s="65"/>
      <c r="O24" s="257"/>
    </row>
    <row r="25" spans="1:15" ht="43.2" customHeight="1" x14ac:dyDescent="0.3">
      <c r="A25" s="49">
        <v>0.4</v>
      </c>
      <c r="B25" s="164" t="s">
        <v>449</v>
      </c>
      <c r="C25" s="51" t="s">
        <v>23</v>
      </c>
      <c r="D25" s="66"/>
      <c r="E25" s="65"/>
      <c r="F25" s="65"/>
      <c r="G25" s="135"/>
      <c r="H25" s="66"/>
      <c r="I25" s="66"/>
      <c r="J25" s="66"/>
      <c r="K25" s="66"/>
      <c r="L25" s="66"/>
      <c r="M25" s="66"/>
      <c r="N25" s="65"/>
      <c r="O25" s="257"/>
    </row>
    <row r="26" spans="1:15" ht="43.2" customHeight="1" x14ac:dyDescent="0.3">
      <c r="A26" s="49"/>
      <c r="B26" s="165" t="s">
        <v>466</v>
      </c>
      <c r="C26" s="51"/>
      <c r="D26" s="66"/>
      <c r="E26" s="65"/>
      <c r="F26" s="65"/>
      <c r="G26" s="135"/>
      <c r="H26" s="66"/>
      <c r="I26" s="66"/>
      <c r="J26" s="66"/>
      <c r="K26" s="66"/>
      <c r="L26" s="66"/>
      <c r="M26" s="66"/>
      <c r="N26" s="65"/>
      <c r="O26" s="145"/>
    </row>
    <row r="27" spans="1:15" ht="43.2" customHeight="1" x14ac:dyDescent="0.3">
      <c r="A27" s="49" t="s">
        <v>473</v>
      </c>
      <c r="B27" s="166" t="s">
        <v>472</v>
      </c>
      <c r="C27" s="51"/>
      <c r="D27" s="66"/>
      <c r="E27" s="65"/>
      <c r="F27" s="65"/>
      <c r="G27" s="135" t="s">
        <v>467</v>
      </c>
      <c r="H27" s="66"/>
      <c r="I27" s="66"/>
      <c r="J27" s="66"/>
      <c r="K27" s="66"/>
      <c r="L27" s="66"/>
      <c r="M27" s="66"/>
      <c r="N27" s="65"/>
      <c r="O27" s="145"/>
    </row>
    <row r="28" spans="1:15" ht="43.2" customHeight="1" x14ac:dyDescent="0.3">
      <c r="A28" s="49" t="s">
        <v>474</v>
      </c>
      <c r="B28" s="166" t="s">
        <v>471</v>
      </c>
      <c r="C28" s="51"/>
      <c r="D28" s="66"/>
      <c r="E28" s="65"/>
      <c r="F28" s="65"/>
      <c r="G28" s="135" t="s">
        <v>468</v>
      </c>
      <c r="H28" s="66"/>
      <c r="I28" s="66"/>
      <c r="J28" s="66"/>
      <c r="K28" s="66"/>
      <c r="L28" s="66"/>
      <c r="M28" s="66"/>
      <c r="N28" s="65"/>
      <c r="O28" s="145"/>
    </row>
    <row r="29" spans="1:15" ht="43.2" customHeight="1" x14ac:dyDescent="0.3">
      <c r="A29" s="49" t="s">
        <v>475</v>
      </c>
      <c r="B29" s="166" t="s">
        <v>470</v>
      </c>
      <c r="C29" s="51"/>
      <c r="D29" s="66"/>
      <c r="E29" s="65"/>
      <c r="F29" s="65"/>
      <c r="G29" s="135" t="s">
        <v>469</v>
      </c>
      <c r="H29" s="66"/>
      <c r="I29" s="66"/>
      <c r="J29" s="66"/>
      <c r="K29" s="66"/>
      <c r="L29" s="66"/>
      <c r="M29" s="66"/>
      <c r="N29" s="65"/>
      <c r="O29" s="145"/>
    </row>
    <row r="30" spans="1:15" ht="43.2" customHeight="1" x14ac:dyDescent="0.3">
      <c r="A30" s="60">
        <v>1</v>
      </c>
      <c r="B30" s="69" t="s">
        <v>260</v>
      </c>
      <c r="C30" s="62" t="s">
        <v>13</v>
      </c>
      <c r="D30" s="62">
        <v>6</v>
      </c>
      <c r="E30" s="54"/>
      <c r="F30" s="54"/>
      <c r="G30" s="62" t="s">
        <v>402</v>
      </c>
      <c r="H30" s="62"/>
      <c r="I30" s="62"/>
      <c r="J30" s="62"/>
      <c r="K30" s="62"/>
      <c r="L30" s="62"/>
      <c r="M30" s="62"/>
      <c r="N30" s="54"/>
      <c r="O30" s="54"/>
    </row>
    <row r="31" spans="1:15" ht="43.2" customHeight="1" x14ac:dyDescent="0.3">
      <c r="A31" s="60" t="s">
        <v>261</v>
      </c>
      <c r="B31" s="61" t="s">
        <v>262</v>
      </c>
      <c r="C31" s="62" t="s">
        <v>23</v>
      </c>
      <c r="D31" s="62"/>
      <c r="E31" s="54"/>
      <c r="F31" s="54"/>
      <c r="G31" s="62" t="s">
        <v>403</v>
      </c>
      <c r="H31" s="62" t="s">
        <v>167</v>
      </c>
      <c r="I31" s="62">
        <v>18</v>
      </c>
      <c r="J31" s="62">
        <v>18</v>
      </c>
      <c r="K31" s="62"/>
      <c r="L31" s="62"/>
      <c r="M31" s="62" t="s">
        <v>14</v>
      </c>
      <c r="N31" s="54"/>
      <c r="O31" s="54"/>
    </row>
    <row r="32" spans="1:15" ht="43.2" customHeight="1" x14ac:dyDescent="0.3">
      <c r="A32" s="60" t="s">
        <v>263</v>
      </c>
      <c r="B32" s="61" t="s">
        <v>264</v>
      </c>
      <c r="C32" s="62" t="s">
        <v>23</v>
      </c>
      <c r="D32" s="62"/>
      <c r="E32" s="54"/>
      <c r="F32" s="54"/>
      <c r="G32" s="62" t="s">
        <v>404</v>
      </c>
      <c r="H32" s="62" t="s">
        <v>167</v>
      </c>
      <c r="I32" s="62">
        <v>12</v>
      </c>
      <c r="J32" s="62"/>
      <c r="K32" s="62">
        <v>20</v>
      </c>
      <c r="L32" s="62"/>
      <c r="M32" s="62" t="s">
        <v>14</v>
      </c>
      <c r="N32" s="54"/>
      <c r="O32" s="5" t="s">
        <v>382</v>
      </c>
    </row>
    <row r="33" spans="1:16" ht="43.2" customHeight="1" x14ac:dyDescent="0.3">
      <c r="A33" s="60" t="s">
        <v>265</v>
      </c>
      <c r="B33" s="61" t="s">
        <v>266</v>
      </c>
      <c r="C33" s="62" t="s">
        <v>23</v>
      </c>
      <c r="D33" s="62"/>
      <c r="E33" s="54"/>
      <c r="F33" s="54"/>
      <c r="G33" s="62" t="s">
        <v>405</v>
      </c>
      <c r="H33" s="62" t="s">
        <v>170</v>
      </c>
      <c r="I33" s="62"/>
      <c r="J33" s="62">
        <v>2</v>
      </c>
      <c r="K33" s="62"/>
      <c r="L33" s="62"/>
      <c r="M33" s="62" t="s">
        <v>14</v>
      </c>
      <c r="N33" s="54"/>
      <c r="O33" s="5"/>
    </row>
    <row r="34" spans="1:16" ht="43.2" customHeight="1" x14ac:dyDescent="0.3">
      <c r="A34" s="24">
        <v>2</v>
      </c>
      <c r="B34" s="70" t="s">
        <v>267</v>
      </c>
      <c r="C34" s="7" t="s">
        <v>13</v>
      </c>
      <c r="D34" s="7">
        <v>6</v>
      </c>
      <c r="E34" s="5"/>
      <c r="F34" s="5"/>
      <c r="G34" s="7" t="s">
        <v>406</v>
      </c>
      <c r="H34" s="7"/>
      <c r="I34" s="7"/>
      <c r="J34" s="7"/>
      <c r="K34" s="7"/>
      <c r="L34" s="7"/>
      <c r="M34" s="7"/>
      <c r="N34" s="5"/>
      <c r="O34" s="5"/>
    </row>
    <row r="35" spans="1:16" ht="43.2" customHeight="1" x14ac:dyDescent="0.3">
      <c r="A35" s="24" t="s">
        <v>268</v>
      </c>
      <c r="B35" s="6" t="s">
        <v>269</v>
      </c>
      <c r="C35" s="7" t="s">
        <v>23</v>
      </c>
      <c r="D35" s="7"/>
      <c r="E35" s="5"/>
      <c r="F35" s="5"/>
      <c r="G35" s="7" t="s">
        <v>407</v>
      </c>
      <c r="H35" s="7" t="s">
        <v>168</v>
      </c>
      <c r="I35" s="71">
        <v>18</v>
      </c>
      <c r="J35" s="7">
        <v>12</v>
      </c>
      <c r="K35" s="7"/>
      <c r="L35" s="7"/>
      <c r="M35" s="7" t="s">
        <v>14</v>
      </c>
      <c r="N35" s="5"/>
      <c r="O35" s="5"/>
    </row>
    <row r="36" spans="1:16" ht="43.2" customHeight="1" x14ac:dyDescent="0.3">
      <c r="A36" s="24" t="s">
        <v>270</v>
      </c>
      <c r="B36" s="6" t="s">
        <v>271</v>
      </c>
      <c r="C36" s="7" t="s">
        <v>23</v>
      </c>
      <c r="D36" s="7"/>
      <c r="E36" s="5"/>
      <c r="F36" s="5"/>
      <c r="G36" s="7" t="s">
        <v>408</v>
      </c>
      <c r="H36" s="7" t="s">
        <v>167</v>
      </c>
      <c r="I36" s="7">
        <v>20</v>
      </c>
      <c r="J36" s="7">
        <v>14</v>
      </c>
      <c r="K36" s="7">
        <v>6</v>
      </c>
      <c r="L36" s="7"/>
      <c r="M36" s="7" t="s">
        <v>14</v>
      </c>
      <c r="N36" s="5"/>
      <c r="O36" s="5" t="s">
        <v>382</v>
      </c>
    </row>
    <row r="37" spans="1:16" ht="43.2" customHeight="1" x14ac:dyDescent="0.3">
      <c r="A37" s="24">
        <v>3</v>
      </c>
      <c r="B37" s="70" t="s">
        <v>272</v>
      </c>
      <c r="C37" s="7" t="s">
        <v>13</v>
      </c>
      <c r="D37" s="7">
        <v>6</v>
      </c>
      <c r="E37" s="5"/>
      <c r="F37" s="5"/>
      <c r="G37" s="7" t="s">
        <v>412</v>
      </c>
      <c r="H37" s="7"/>
      <c r="I37" s="7"/>
      <c r="J37" s="7"/>
      <c r="K37" s="7"/>
      <c r="L37" s="7"/>
      <c r="M37" s="7"/>
      <c r="N37" s="5"/>
      <c r="O37" s="54"/>
    </row>
    <row r="38" spans="1:16" ht="43.2" customHeight="1" x14ac:dyDescent="0.3">
      <c r="A38" s="24" t="s">
        <v>273</v>
      </c>
      <c r="B38" s="6" t="s">
        <v>274</v>
      </c>
      <c r="C38" s="7" t="s">
        <v>23</v>
      </c>
      <c r="D38" s="7"/>
      <c r="E38" s="5"/>
      <c r="F38" s="5"/>
      <c r="G38" s="7" t="s">
        <v>413</v>
      </c>
      <c r="H38" s="7" t="s">
        <v>169</v>
      </c>
      <c r="I38" s="7">
        <v>28</v>
      </c>
      <c r="J38" s="7">
        <v>12</v>
      </c>
      <c r="K38" s="7"/>
      <c r="L38" s="7"/>
      <c r="M38" s="7" t="s">
        <v>14</v>
      </c>
      <c r="N38" s="5"/>
      <c r="O38" s="54"/>
    </row>
    <row r="39" spans="1:16" ht="43.2" customHeight="1" x14ac:dyDescent="0.3">
      <c r="A39" s="24" t="s">
        <v>275</v>
      </c>
      <c r="B39" s="6" t="s">
        <v>276</v>
      </c>
      <c r="C39" s="7" t="s">
        <v>23</v>
      </c>
      <c r="D39" s="7"/>
      <c r="E39" s="5"/>
      <c r="F39" s="5"/>
      <c r="G39" s="7" t="s">
        <v>414</v>
      </c>
      <c r="H39" s="7" t="s">
        <v>167</v>
      </c>
      <c r="I39" s="7"/>
      <c r="J39" s="7"/>
      <c r="K39" s="7">
        <v>35</v>
      </c>
      <c r="L39" s="7"/>
      <c r="M39" s="7" t="s">
        <v>14</v>
      </c>
      <c r="N39" s="5"/>
      <c r="O39" s="54" t="s">
        <v>277</v>
      </c>
    </row>
    <row r="40" spans="1:16" ht="43.2" customHeight="1" x14ac:dyDescent="0.3">
      <c r="A40" s="24">
        <v>4</v>
      </c>
      <c r="B40" s="72" t="s">
        <v>278</v>
      </c>
      <c r="C40" s="7" t="s">
        <v>13</v>
      </c>
      <c r="D40" s="7">
        <v>6</v>
      </c>
      <c r="E40" s="5"/>
      <c r="F40" s="5"/>
      <c r="G40" s="7" t="s">
        <v>409</v>
      </c>
      <c r="H40" s="7"/>
      <c r="I40" s="7"/>
      <c r="J40" s="7"/>
      <c r="K40" s="7"/>
      <c r="L40" s="7"/>
      <c r="M40" s="7"/>
      <c r="N40" s="5"/>
      <c r="O40" s="54"/>
    </row>
    <row r="41" spans="1:16" ht="43.2" customHeight="1" x14ac:dyDescent="0.3">
      <c r="A41" s="24" t="s">
        <v>279</v>
      </c>
      <c r="B41" s="6" t="s">
        <v>280</v>
      </c>
      <c r="C41" s="7" t="s">
        <v>23</v>
      </c>
      <c r="D41" s="7"/>
      <c r="E41" s="5"/>
      <c r="F41" s="5"/>
      <c r="G41" s="7" t="s">
        <v>410</v>
      </c>
      <c r="H41" s="7" t="s">
        <v>168</v>
      </c>
      <c r="I41" s="7">
        <v>18</v>
      </c>
      <c r="J41" s="7">
        <v>18</v>
      </c>
      <c r="K41" s="7">
        <v>12</v>
      </c>
      <c r="L41" s="7"/>
      <c r="M41" s="7" t="s">
        <v>14</v>
      </c>
      <c r="N41" s="5"/>
      <c r="O41" s="5" t="s">
        <v>281</v>
      </c>
    </row>
    <row r="42" spans="1:16" ht="43.2" customHeight="1" x14ac:dyDescent="0.3">
      <c r="A42" s="24" t="s">
        <v>282</v>
      </c>
      <c r="B42" s="6" t="s">
        <v>283</v>
      </c>
      <c r="C42" s="7" t="s">
        <v>23</v>
      </c>
      <c r="D42" s="7"/>
      <c r="E42" s="5"/>
      <c r="F42" s="5"/>
      <c r="G42" s="7" t="s">
        <v>411</v>
      </c>
      <c r="H42" s="7" t="s">
        <v>170</v>
      </c>
      <c r="I42" s="7">
        <v>10</v>
      </c>
      <c r="J42" s="7">
        <v>12</v>
      </c>
      <c r="K42" s="7">
        <v>0</v>
      </c>
      <c r="L42" s="7"/>
      <c r="M42" s="7" t="s">
        <v>14</v>
      </c>
      <c r="N42" s="5"/>
      <c r="O42" s="5"/>
    </row>
    <row r="43" spans="1:16" ht="43.2" customHeight="1" x14ac:dyDescent="0.3">
      <c r="A43" s="24"/>
      <c r="B43" s="6"/>
      <c r="C43" s="7"/>
      <c r="D43" s="7"/>
      <c r="E43" s="5"/>
      <c r="F43" s="5"/>
      <c r="G43" s="7"/>
      <c r="H43" s="7"/>
      <c r="I43" s="7"/>
      <c r="J43" s="7"/>
      <c r="K43" s="7"/>
      <c r="L43" s="7"/>
      <c r="M43" s="7"/>
      <c r="N43" s="5"/>
      <c r="O43" s="5"/>
    </row>
    <row r="44" spans="1:16" ht="43.2" customHeight="1" x14ac:dyDescent="0.3">
      <c r="A44" s="24"/>
      <c r="B44" s="72" t="s">
        <v>415</v>
      </c>
      <c r="C44" s="7"/>
      <c r="D44" s="7"/>
      <c r="E44" s="5" t="s">
        <v>26</v>
      </c>
      <c r="F44" s="5"/>
      <c r="G44" s="5"/>
      <c r="H44" s="7"/>
      <c r="I44" s="7"/>
      <c r="J44" s="7"/>
      <c r="K44" s="7"/>
      <c r="L44" s="7"/>
      <c r="M44" s="7"/>
      <c r="N44" s="5"/>
      <c r="O44" s="5" t="s">
        <v>284</v>
      </c>
    </row>
    <row r="45" spans="1:16" ht="121.2" customHeight="1" x14ac:dyDescent="0.3">
      <c r="A45" s="24"/>
      <c r="B45" s="136" t="s">
        <v>450</v>
      </c>
      <c r="C45" s="14" t="s">
        <v>13</v>
      </c>
      <c r="D45" s="14">
        <v>0</v>
      </c>
      <c r="E45" s="137" t="s">
        <v>16</v>
      </c>
      <c r="F45" s="5" t="s">
        <v>15</v>
      </c>
      <c r="G45" s="5"/>
      <c r="H45" s="7"/>
      <c r="I45" s="7"/>
      <c r="J45" s="14">
        <v>8</v>
      </c>
      <c r="K45" s="7"/>
      <c r="L45" s="7"/>
      <c r="M45" s="7"/>
      <c r="N45" s="5"/>
      <c r="O45" s="148" t="s">
        <v>476</v>
      </c>
      <c r="P45" s="178" t="s">
        <v>500</v>
      </c>
    </row>
    <row r="46" spans="1:16" ht="43.2" customHeight="1" x14ac:dyDescent="0.3">
      <c r="A46" s="24"/>
      <c r="B46" s="72"/>
      <c r="C46" s="7"/>
      <c r="D46" s="7"/>
      <c r="E46" s="5"/>
      <c r="F46" s="5"/>
      <c r="G46" s="5"/>
      <c r="H46" s="7"/>
      <c r="I46" s="7"/>
      <c r="J46" s="7"/>
      <c r="K46" s="7"/>
      <c r="L46" s="7"/>
      <c r="M46" s="7"/>
      <c r="N46" s="5"/>
      <c r="O46" s="5"/>
    </row>
    <row r="47" spans="1:16" ht="43.2" customHeight="1" x14ac:dyDescent="0.3">
      <c r="A47" s="24"/>
      <c r="B47" s="6"/>
      <c r="C47" s="7"/>
      <c r="D47" s="7"/>
      <c r="E47" s="5"/>
      <c r="F47" s="5"/>
      <c r="G47" s="5"/>
      <c r="H47" s="7"/>
      <c r="I47" s="7"/>
      <c r="J47" s="7"/>
      <c r="K47" s="7"/>
      <c r="L47" s="7"/>
      <c r="M47" s="7"/>
      <c r="N47" s="5"/>
      <c r="O47" s="5"/>
    </row>
    <row r="48" spans="1:16" ht="43.2" customHeight="1" x14ac:dyDescent="0.3">
      <c r="A48" s="24"/>
      <c r="B48" s="6"/>
      <c r="C48" s="7"/>
      <c r="D48" s="7"/>
      <c r="E48" s="5"/>
      <c r="F48" s="5"/>
      <c r="G48" s="5"/>
      <c r="H48" s="7"/>
      <c r="I48" s="7"/>
      <c r="J48" s="7"/>
      <c r="K48" s="7"/>
      <c r="L48" s="7"/>
      <c r="M48" s="7"/>
      <c r="N48" s="5"/>
      <c r="O48" s="5"/>
    </row>
    <row r="49" spans="1:15" ht="43.2" customHeight="1" x14ac:dyDescent="0.3">
      <c r="A49" s="24"/>
      <c r="B49" s="6"/>
      <c r="C49" s="7"/>
      <c r="D49" s="7"/>
      <c r="E49" s="5"/>
      <c r="F49" s="5"/>
      <c r="G49" s="5"/>
      <c r="H49" s="7"/>
      <c r="I49" s="7"/>
      <c r="J49" s="7"/>
      <c r="K49" s="7"/>
      <c r="L49" s="7"/>
      <c r="M49" s="7"/>
      <c r="N49" s="5"/>
      <c r="O49" s="5"/>
    </row>
    <row r="50" spans="1:15" ht="43.2" customHeight="1" x14ac:dyDescent="0.35">
      <c r="A50" s="25"/>
      <c r="B50" s="28"/>
      <c r="C50" s="7"/>
      <c r="D50" s="11"/>
      <c r="E50" s="8"/>
      <c r="F50" s="8"/>
      <c r="G50" s="8"/>
      <c r="H50" s="11"/>
      <c r="I50" s="7"/>
      <c r="J50" s="7"/>
      <c r="K50" s="7"/>
      <c r="L50" s="7"/>
      <c r="M50" s="7"/>
      <c r="N50" s="8"/>
      <c r="O50" s="8"/>
    </row>
    <row r="51" spans="1:15" ht="43.2" customHeight="1" x14ac:dyDescent="0.35">
      <c r="A51" s="25"/>
      <c r="B51" s="28"/>
      <c r="C51" s="7"/>
      <c r="D51" s="11"/>
      <c r="E51" s="8"/>
      <c r="F51" s="8"/>
      <c r="G51" s="8"/>
      <c r="H51" s="11"/>
      <c r="I51" s="7"/>
      <c r="J51" s="7"/>
      <c r="K51" s="7"/>
      <c r="L51" s="7"/>
      <c r="M51" s="7"/>
      <c r="N51" s="8"/>
      <c r="O51" s="8"/>
    </row>
    <row r="52" spans="1:15" ht="43.2" customHeight="1" x14ac:dyDescent="0.35">
      <c r="A52" s="25"/>
      <c r="B52" s="28"/>
      <c r="C52" s="7"/>
      <c r="D52" s="11"/>
      <c r="E52" s="8"/>
      <c r="F52" s="8"/>
      <c r="G52" s="8"/>
      <c r="H52" s="11"/>
      <c r="I52" s="7"/>
      <c r="J52" s="7"/>
      <c r="K52" s="7"/>
      <c r="L52" s="7"/>
      <c r="M52" s="7"/>
      <c r="N52" s="8"/>
      <c r="O52" s="8"/>
    </row>
    <row r="53" spans="1:15" ht="43.2" customHeight="1" x14ac:dyDescent="0.35">
      <c r="A53" s="25"/>
      <c r="B53" s="28"/>
      <c r="C53" s="7"/>
      <c r="D53" s="11"/>
      <c r="E53" s="8"/>
      <c r="F53" s="8"/>
      <c r="G53" s="8"/>
      <c r="H53" s="11"/>
      <c r="I53" s="7"/>
      <c r="J53" s="7"/>
      <c r="K53" s="7"/>
      <c r="L53" s="7"/>
      <c r="M53" s="7"/>
      <c r="N53" s="8"/>
      <c r="O53" s="8"/>
    </row>
    <row r="54" spans="1:15" ht="43.2" customHeight="1" x14ac:dyDescent="0.35">
      <c r="A54" s="25"/>
      <c r="B54" s="28"/>
      <c r="C54" s="7"/>
      <c r="D54" s="11"/>
      <c r="E54" s="8"/>
      <c r="F54" s="8"/>
      <c r="G54" s="8"/>
      <c r="H54" s="11"/>
      <c r="I54" s="7"/>
      <c r="J54" s="7"/>
      <c r="K54" s="7"/>
      <c r="L54" s="7"/>
      <c r="M54" s="7"/>
      <c r="N54" s="8"/>
      <c r="O54" s="8"/>
    </row>
    <row r="55" spans="1:15" ht="43.2" customHeight="1" x14ac:dyDescent="0.35">
      <c r="A55" s="25"/>
      <c r="B55" s="28"/>
      <c r="C55" s="7"/>
      <c r="D55" s="11"/>
      <c r="E55" s="8"/>
      <c r="F55" s="8"/>
      <c r="G55" s="8"/>
      <c r="H55" s="11"/>
      <c r="I55" s="14"/>
      <c r="J55" s="14"/>
      <c r="K55" s="7"/>
      <c r="L55" s="7"/>
      <c r="M55" s="7"/>
      <c r="N55" s="8"/>
      <c r="O55" s="8"/>
    </row>
    <row r="56" spans="1:15" ht="43.2" customHeight="1" x14ac:dyDescent="0.35">
      <c r="A56" s="25"/>
      <c r="B56" s="28"/>
      <c r="C56" s="7"/>
      <c r="D56" s="11"/>
      <c r="E56" s="8"/>
      <c r="F56" s="8"/>
      <c r="G56" s="8"/>
      <c r="H56" s="11"/>
      <c r="I56" s="7"/>
      <c r="J56" s="7"/>
      <c r="K56" s="7"/>
      <c r="L56" s="7"/>
      <c r="M56" s="7"/>
      <c r="N56" s="8"/>
      <c r="O56" s="8"/>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6"/>
      <c r="B58" s="29"/>
      <c r="C58" s="13"/>
      <c r="D58" s="12"/>
      <c r="E58" s="9"/>
      <c r="F58" s="9"/>
      <c r="G58" s="9"/>
      <c r="H58" s="12"/>
      <c r="I58" s="13"/>
      <c r="J58" s="13"/>
      <c r="K58" s="13"/>
      <c r="L58" s="13"/>
      <c r="M58" s="13"/>
      <c r="N58" s="9"/>
      <c r="O58" s="9"/>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11"/>
      <c r="I157" s="7"/>
      <c r="J157" s="7"/>
      <c r="K157" s="7"/>
      <c r="L157" s="7"/>
      <c r="M157" s="7"/>
      <c r="N157" s="8"/>
      <c r="O157" s="8"/>
    </row>
    <row r="158" spans="1:15" ht="43.2" customHeight="1" x14ac:dyDescent="0.35">
      <c r="A158" s="25"/>
      <c r="B158" s="28"/>
      <c r="C158" s="7"/>
      <c r="D158" s="11"/>
      <c r="E158" s="8"/>
      <c r="F158" s="8"/>
      <c r="G158" s="8"/>
      <c r="H158" s="11"/>
      <c r="I158" s="7"/>
      <c r="J158" s="7"/>
      <c r="K158" s="7"/>
      <c r="L158" s="7"/>
      <c r="M158" s="7"/>
      <c r="N158" s="8"/>
      <c r="O158" s="8"/>
    </row>
    <row r="159" spans="1:15" ht="43.2" customHeight="1" x14ac:dyDescent="0.35">
      <c r="A159" s="25"/>
      <c r="B159" s="28"/>
      <c r="C159" s="7"/>
      <c r="D159" s="11"/>
      <c r="E159" s="8"/>
      <c r="F159" s="8"/>
      <c r="G159" s="8"/>
      <c r="H159" s="11"/>
      <c r="I159" s="7"/>
      <c r="J159" s="7"/>
      <c r="K159" s="7"/>
      <c r="L159" s="7"/>
      <c r="M159" s="7"/>
      <c r="N159" s="8"/>
      <c r="O159" s="8"/>
    </row>
    <row r="160" spans="1:15" ht="43.2" customHeight="1" x14ac:dyDescent="0.35">
      <c r="A160" s="25"/>
      <c r="B160" s="28"/>
      <c r="C160" s="7"/>
      <c r="D160" s="11"/>
      <c r="E160" s="8"/>
      <c r="F160" s="8"/>
      <c r="G160" s="8"/>
      <c r="H160" s="11"/>
      <c r="I160" s="7"/>
      <c r="J160" s="7"/>
      <c r="K160" s="7"/>
      <c r="L160" s="7"/>
      <c r="M160" s="7"/>
      <c r="N160" s="8"/>
      <c r="O160" s="8"/>
    </row>
    <row r="161" spans="1:15" ht="43.2" customHeight="1" x14ac:dyDescent="0.35">
      <c r="A161" s="25"/>
      <c r="B161" s="28"/>
      <c r="C161" s="7"/>
      <c r="D161" s="11"/>
      <c r="E161" s="8"/>
      <c r="F161" s="8"/>
      <c r="G161" s="8"/>
      <c r="H161" s="11"/>
      <c r="I161" s="7"/>
      <c r="J161" s="7"/>
      <c r="K161" s="7"/>
      <c r="L161" s="7"/>
      <c r="M161" s="7"/>
      <c r="N161" s="8"/>
      <c r="O161" s="8"/>
    </row>
    <row r="162" spans="1:15" ht="43.2" customHeight="1" x14ac:dyDescent="0.35">
      <c r="A162" s="25"/>
      <c r="B162" s="28"/>
      <c r="C162" s="7"/>
      <c r="D162" s="11"/>
      <c r="E162" s="8"/>
      <c r="F162" s="8"/>
      <c r="G162" s="8"/>
      <c r="H162" s="11"/>
      <c r="I162" s="7"/>
      <c r="J162" s="7"/>
      <c r="K162" s="7"/>
      <c r="L162" s="7"/>
      <c r="M162" s="7"/>
      <c r="N162" s="8"/>
      <c r="O162" s="8"/>
    </row>
    <row r="163" spans="1:15" ht="43.2" customHeight="1" x14ac:dyDescent="0.35">
      <c r="A163" s="25"/>
      <c r="B163" s="28"/>
      <c r="C163" s="7"/>
      <c r="D163" s="11"/>
      <c r="E163" s="8"/>
      <c r="F163" s="8"/>
      <c r="G163" s="8"/>
      <c r="H163" s="11"/>
      <c r="I163" s="7"/>
      <c r="J163" s="7"/>
      <c r="K163" s="7"/>
      <c r="L163" s="7"/>
      <c r="M163" s="7"/>
      <c r="N163" s="8"/>
      <c r="O163" s="8"/>
    </row>
    <row r="164" spans="1:15" ht="43.2" customHeight="1" x14ac:dyDescent="0.35">
      <c r="A164" s="25"/>
      <c r="B164" s="28"/>
      <c r="C164" s="7"/>
      <c r="D164" s="11"/>
      <c r="E164" s="8"/>
      <c r="F164" s="8"/>
      <c r="G164" s="8"/>
      <c r="H164" s="11"/>
      <c r="I164" s="7"/>
      <c r="J164" s="7"/>
      <c r="K164" s="7"/>
      <c r="L164" s="7"/>
      <c r="M164" s="7"/>
      <c r="N164" s="8"/>
      <c r="O164" s="8"/>
    </row>
    <row r="165" spans="1:15" ht="43.2" customHeight="1" x14ac:dyDescent="0.35">
      <c r="A165" s="25"/>
      <c r="B165" s="28"/>
      <c r="C165" s="7"/>
      <c r="D165" s="11"/>
      <c r="E165" s="8"/>
      <c r="F165" s="8"/>
      <c r="G165" s="8"/>
      <c r="H165" s="11"/>
      <c r="I165" s="7"/>
      <c r="J165" s="7"/>
      <c r="K165" s="7"/>
      <c r="L165" s="7"/>
      <c r="M165" s="7"/>
      <c r="N165" s="8"/>
      <c r="O165" s="8"/>
    </row>
    <row r="166" spans="1:15" ht="43.2" customHeight="1" x14ac:dyDescent="0.35">
      <c r="A166" s="25"/>
      <c r="B166" s="28"/>
      <c r="C166" s="7"/>
      <c r="D166" s="11"/>
      <c r="E166" s="8"/>
      <c r="F166" s="8"/>
      <c r="G166" s="8"/>
      <c r="H166" s="11"/>
      <c r="I166" s="7"/>
      <c r="J166" s="7"/>
      <c r="K166" s="7"/>
      <c r="L166" s="7"/>
      <c r="M166" s="7"/>
      <c r="N166" s="8"/>
      <c r="O166" s="8"/>
    </row>
    <row r="167" spans="1:15" ht="43.2" customHeight="1" x14ac:dyDescent="0.35">
      <c r="A167" s="25"/>
      <c r="B167" s="28"/>
      <c r="C167" s="7"/>
      <c r="D167" s="11"/>
      <c r="E167" s="8"/>
      <c r="F167" s="8"/>
      <c r="G167" s="8"/>
      <c r="H167" s="11"/>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11"/>
      <c r="E293" s="8"/>
      <c r="F293" s="8"/>
      <c r="G293" s="8"/>
      <c r="H293" s="8"/>
      <c r="I293" s="7"/>
      <c r="J293" s="7"/>
      <c r="K293" s="7"/>
      <c r="L293" s="7"/>
      <c r="M293" s="7"/>
      <c r="N293" s="8"/>
      <c r="O293" s="8"/>
    </row>
    <row r="294" spans="1:15" ht="43.2" customHeight="1" x14ac:dyDescent="0.35">
      <c r="A294" s="25"/>
      <c r="B294" s="28"/>
      <c r="C294" s="7"/>
      <c r="D294" s="11"/>
      <c r="E294" s="8"/>
      <c r="F294" s="8"/>
      <c r="G294" s="8"/>
      <c r="H294" s="8"/>
      <c r="I294" s="7"/>
      <c r="J294" s="7"/>
      <c r="K294" s="7"/>
      <c r="L294" s="7"/>
      <c r="M294" s="7"/>
      <c r="N294" s="8"/>
      <c r="O294" s="8"/>
    </row>
    <row r="295" spans="1:15" ht="43.2" customHeight="1" x14ac:dyDescent="0.35">
      <c r="A295" s="25"/>
      <c r="B295" s="28"/>
      <c r="C295" s="7"/>
      <c r="D295" s="11"/>
      <c r="E295" s="8"/>
      <c r="F295" s="8"/>
      <c r="G295" s="8"/>
      <c r="H295" s="8"/>
      <c r="I295" s="7"/>
      <c r="J295" s="7"/>
      <c r="K295" s="7"/>
      <c r="L295" s="7"/>
      <c r="M295" s="7"/>
      <c r="N295" s="8"/>
      <c r="O295" s="8"/>
    </row>
    <row r="296" spans="1:15" ht="43.2" customHeight="1" x14ac:dyDescent="0.35">
      <c r="A296" s="25"/>
      <c r="B296" s="28"/>
      <c r="C296" s="7"/>
      <c r="D296" s="11"/>
      <c r="E296" s="8"/>
      <c r="F296" s="8"/>
      <c r="G296" s="8"/>
      <c r="H296" s="8"/>
      <c r="I296" s="7"/>
      <c r="J296" s="7"/>
      <c r="K296" s="7"/>
      <c r="L296" s="7"/>
      <c r="M296" s="7"/>
      <c r="N296" s="8"/>
      <c r="O296" s="8"/>
    </row>
    <row r="297" spans="1:15" ht="43.2" customHeight="1" x14ac:dyDescent="0.35">
      <c r="A297" s="25"/>
      <c r="B297" s="28"/>
      <c r="C297" s="7"/>
      <c r="D297" s="11"/>
      <c r="E297" s="8"/>
      <c r="F297" s="8"/>
      <c r="G297" s="8"/>
      <c r="H297" s="8"/>
      <c r="I297" s="7"/>
      <c r="J297" s="7"/>
      <c r="K297" s="7"/>
      <c r="L297" s="7"/>
      <c r="M297" s="7"/>
      <c r="N297" s="8"/>
      <c r="O297" s="8"/>
    </row>
    <row r="298" spans="1:15" ht="43.2" customHeight="1" x14ac:dyDescent="0.35">
      <c r="A298" s="25"/>
      <c r="B298" s="28"/>
      <c r="C298" s="7"/>
      <c r="D298" s="11"/>
      <c r="E298" s="8"/>
      <c r="F298" s="8"/>
      <c r="G298" s="8"/>
      <c r="H298" s="8"/>
      <c r="I298" s="7"/>
      <c r="J298" s="7"/>
      <c r="K298" s="7"/>
      <c r="L298" s="7"/>
      <c r="M298" s="7"/>
      <c r="N298" s="8"/>
      <c r="O298" s="8"/>
    </row>
    <row r="299" spans="1:15" ht="43.2" customHeight="1" x14ac:dyDescent="0.35">
      <c r="A299" s="25"/>
      <c r="B299" s="28"/>
      <c r="C299" s="7"/>
      <c r="D299" s="11"/>
      <c r="E299" s="8"/>
      <c r="F299" s="8"/>
      <c r="G299" s="8"/>
      <c r="H299" s="8"/>
      <c r="I299" s="7"/>
      <c r="J299" s="7"/>
      <c r="K299" s="7"/>
      <c r="L299" s="7"/>
      <c r="M299" s="7"/>
      <c r="N299" s="8"/>
      <c r="O299" s="8"/>
    </row>
    <row r="300" spans="1:15" ht="43.2" customHeight="1" x14ac:dyDescent="0.35">
      <c r="A300" s="25"/>
      <c r="B300" s="28"/>
      <c r="C300" s="7"/>
      <c r="D300" s="11"/>
      <c r="E300" s="8"/>
      <c r="F300" s="8"/>
      <c r="G300" s="8"/>
      <c r="H300" s="8"/>
      <c r="I300" s="7"/>
      <c r="J300" s="7"/>
      <c r="K300" s="7"/>
      <c r="L300" s="7"/>
      <c r="M300" s="7"/>
      <c r="N300" s="8"/>
      <c r="O300" s="8"/>
    </row>
    <row r="301" spans="1:15" ht="43.2" customHeight="1" x14ac:dyDescent="0.35">
      <c r="A301" s="25"/>
      <c r="B301" s="28"/>
      <c r="C301" s="7"/>
      <c r="D301" s="11"/>
      <c r="E301" s="8"/>
      <c r="F301" s="8"/>
      <c r="G301" s="8"/>
      <c r="H301" s="8"/>
      <c r="I301" s="7"/>
      <c r="J301" s="7"/>
      <c r="K301" s="7"/>
      <c r="L301" s="7"/>
      <c r="M301" s="7"/>
      <c r="N301" s="8"/>
      <c r="O301" s="8"/>
    </row>
    <row r="302" spans="1:15" ht="43.2" customHeight="1" x14ac:dyDescent="0.35">
      <c r="A302" s="25"/>
      <c r="B302" s="28"/>
      <c r="C302" s="7"/>
      <c r="D302" s="11"/>
      <c r="E302" s="8"/>
      <c r="F302" s="8"/>
      <c r="G302" s="8"/>
      <c r="H302" s="8"/>
      <c r="I302" s="7"/>
      <c r="J302" s="7"/>
      <c r="K302" s="7"/>
      <c r="L302" s="7"/>
      <c r="M302" s="7"/>
      <c r="N302" s="8"/>
      <c r="O302" s="8"/>
    </row>
    <row r="303" spans="1:15" ht="43.2" customHeight="1" x14ac:dyDescent="0.35">
      <c r="A303" s="25"/>
      <c r="B303" s="28"/>
      <c r="C303" s="7"/>
      <c r="D303" s="11"/>
      <c r="E303" s="8"/>
      <c r="F303" s="8"/>
      <c r="G303" s="8"/>
      <c r="H303" s="8"/>
      <c r="I303" s="7"/>
      <c r="J303" s="7"/>
      <c r="K303" s="7"/>
      <c r="L303" s="7"/>
      <c r="M303" s="7"/>
      <c r="N303" s="8"/>
      <c r="O303" s="8"/>
    </row>
    <row r="304" spans="1:15" ht="43.2" customHeight="1" x14ac:dyDescent="0.35">
      <c r="A304" s="25"/>
      <c r="B304" s="28"/>
      <c r="C304" s="7"/>
      <c r="D304" s="7"/>
      <c r="E304" s="8"/>
      <c r="F304" s="8"/>
      <c r="G304" s="8"/>
      <c r="H304" s="8"/>
      <c r="I304" s="7"/>
      <c r="J304" s="7"/>
      <c r="K304" s="7"/>
      <c r="L304" s="7"/>
      <c r="M304" s="7"/>
      <c r="N304" s="8"/>
      <c r="O304" s="8"/>
    </row>
    <row r="305" spans="1:15" ht="43.2" customHeight="1" x14ac:dyDescent="0.35">
      <c r="A305" s="25"/>
      <c r="B305" s="28"/>
      <c r="C305" s="7"/>
      <c r="D305" s="7"/>
      <c r="E305" s="8"/>
      <c r="F305" s="8"/>
      <c r="G305" s="8"/>
      <c r="H305" s="8"/>
      <c r="I305" s="7"/>
      <c r="J305" s="7"/>
      <c r="K305" s="7"/>
      <c r="L305" s="7"/>
      <c r="M305" s="7"/>
      <c r="N305" s="8"/>
      <c r="O305" s="8"/>
    </row>
    <row r="306" spans="1:15" ht="43.2" customHeight="1" x14ac:dyDescent="0.35">
      <c r="A306" s="25"/>
      <c r="B306" s="28"/>
      <c r="C306" s="7"/>
      <c r="D306" s="7"/>
      <c r="E306" s="8"/>
      <c r="F306" s="8"/>
      <c r="G306" s="8"/>
      <c r="H306" s="8"/>
      <c r="I306" s="7"/>
      <c r="J306" s="7"/>
      <c r="K306" s="7"/>
      <c r="L306" s="7"/>
      <c r="M306" s="7"/>
      <c r="N306" s="8"/>
      <c r="O306" s="8"/>
    </row>
    <row r="307" spans="1:15" ht="43.2" customHeight="1" x14ac:dyDescent="0.35">
      <c r="A307" s="25"/>
      <c r="B307" s="28"/>
      <c r="C307" s="7"/>
      <c r="D307" s="7"/>
      <c r="E307" s="8"/>
      <c r="F307" s="8"/>
      <c r="G307" s="8"/>
      <c r="H307" s="8"/>
      <c r="I307" s="7"/>
      <c r="J307" s="7"/>
      <c r="K307" s="7"/>
      <c r="L307" s="7"/>
      <c r="M307" s="7"/>
      <c r="N307" s="8"/>
      <c r="O307" s="8"/>
    </row>
  </sheetData>
  <sheetProtection algorithmName="SHA-512" hashValue="w17ERhge+R0V3hQmU+z1ttRzCR6uuXNKmPxyorbtpkvTgqjW9Aw0SQOxPwo+lv2hBuRDE8oD1VI4KhTm5wnapg==" saltValue="6LZrHy4/4/KepY6fx3xkYA==" spinCount="100000" sheet="1" formatCells="0" insertRows="0"/>
  <mergeCells count="22">
    <mergeCell ref="O19:O25"/>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A1006 D1:E1006 G45:N1006">
    <cfRule type="expression" dxfId="577" priority="7">
      <formula>$C1="Option"</formula>
    </cfRule>
  </conditionalFormatting>
  <conditionalFormatting sqref="A19:C29">
    <cfRule type="expression" dxfId="576" priority="13">
      <formula>$F19="Fermeture"</formula>
    </cfRule>
    <cfRule type="expression" dxfId="575" priority="14">
      <formula>$F19="Modification"</formula>
    </cfRule>
    <cfRule type="expression" dxfId="574" priority="15">
      <formula>$F19="Création"</formula>
    </cfRule>
  </conditionalFormatting>
  <conditionalFormatting sqref="A30:G36">
    <cfRule type="expression" dxfId="573" priority="30">
      <formula>$F30="Création"</formula>
    </cfRule>
    <cfRule type="expression" dxfId="572" priority="29">
      <formula>$F30="Modification"</formula>
    </cfRule>
    <cfRule type="expression" dxfId="571" priority="28">
      <formula>$F30="Fermeture"</formula>
    </cfRule>
  </conditionalFormatting>
  <conditionalFormatting sqref="A40:G42">
    <cfRule type="expression" dxfId="570" priority="26">
      <formula>$F40="Création"</formula>
    </cfRule>
    <cfRule type="expression" dxfId="569" priority="25">
      <formula>$F40="Modification"</formula>
    </cfRule>
    <cfRule type="expression" dxfId="568" priority="24">
      <formula>$F40="Fermeture"</formula>
    </cfRule>
  </conditionalFormatting>
  <conditionalFormatting sqref="A45:N45">
    <cfRule type="expression" dxfId="567" priority="9">
      <formula>$F45="Fermeture"</formula>
    </cfRule>
    <cfRule type="expression" dxfId="566" priority="10">
      <formula>$F45="Modification"</formula>
    </cfRule>
    <cfRule type="expression" dxfId="565" priority="11">
      <formula>$F45="Création"</formula>
    </cfRule>
  </conditionalFormatting>
  <conditionalFormatting sqref="A1:O9 A10:E10 K10:O11 A11:D11 A12:O12 A13:H13 J13:O16 A14:F14 A15:G15 A16:F16">
    <cfRule type="expression" dxfId="564" priority="89">
      <formula>$F1="Création"</formula>
    </cfRule>
    <cfRule type="expression" dxfId="563" priority="88">
      <formula>$F1="Modification"</formula>
    </cfRule>
  </conditionalFormatting>
  <conditionalFormatting sqref="A1:O9 K10:O11 A12:O12 J13:O16 A13:H13 A15:G15 A10:E10 A11:D11 A14:F14 A16:F16">
    <cfRule type="expression" dxfId="562" priority="87">
      <formula>$F1="Fermeture"</formula>
    </cfRule>
  </conditionalFormatting>
  <conditionalFormatting sqref="A17:O18 H30:O36 A37:O39 H40:O42 A43:O44 A46:O1006">
    <cfRule type="expression" dxfId="561" priority="48">
      <formula>$F17="Création"</formula>
    </cfRule>
    <cfRule type="expression" dxfId="560" priority="47">
      <formula>$F17="Modification"</formula>
    </cfRule>
  </conditionalFormatting>
  <conditionalFormatting sqref="D19:O19 D20:N29">
    <cfRule type="expression" dxfId="559" priority="19">
      <formula>$F19="Création"</formula>
    </cfRule>
    <cfRule type="expression" dxfId="558" priority="17">
      <formula>$F19="Fermeture"</formula>
    </cfRule>
    <cfRule type="expression" dxfId="557" priority="18">
      <formula>$F19="Modification"</formula>
    </cfRule>
  </conditionalFormatting>
  <conditionalFormatting sqref="G1:N29">
    <cfRule type="expression" dxfId="556" priority="12">
      <formula>$C1="Option"</formula>
    </cfRule>
  </conditionalFormatting>
  <conditionalFormatting sqref="G30:N44">
    <cfRule type="expression" dxfId="555" priority="34">
      <formula>$C30="Option"</formula>
    </cfRule>
  </conditionalFormatting>
  <conditionalFormatting sqref="H30:O36 A37:O39 H40:O42 A43:O44 A17:O18 A46:O1006">
    <cfRule type="expression" dxfId="554" priority="46">
      <formula>$F17="Fermeture"</formula>
    </cfRule>
  </conditionalFormatting>
  <conditionalFormatting sqref="N1:N29">
    <cfRule type="expression" dxfId="553" priority="16">
      <formula>$M1="Porteuse"</formula>
    </cfRule>
  </conditionalFormatting>
  <conditionalFormatting sqref="N30:N44">
    <cfRule type="expression" dxfId="552" priority="39">
      <formula>$M30="Porteuse"</formula>
    </cfRule>
  </conditionalFormatting>
  <conditionalFormatting sqref="N45:N1006">
    <cfRule type="expression" dxfId="551" priority="8">
      <formula>$M45="Porteuse"</formula>
    </cfRule>
  </conditionalFormatting>
  <conditionalFormatting sqref="O45">
    <cfRule type="expression" dxfId="550" priority="6">
      <formula>$F45="Création"</formula>
    </cfRule>
    <cfRule type="expression" dxfId="549" priority="5">
      <formula>$F45="Modification"</formula>
    </cfRule>
    <cfRule type="expression" dxfId="548" priority="4">
      <formula>$F45="Fermeture"</formula>
    </cfRule>
    <cfRule type="expression" dxfId="547" priority="3">
      <formula>$F45="Création"</formula>
    </cfRule>
    <cfRule type="expression" dxfId="546" priority="2">
      <formula>$F45="Modification"</formula>
    </cfRule>
    <cfRule type="expression" dxfId="545" priority="1">
      <formula>$F45="Fermeture"</formula>
    </cfRule>
  </conditionalFormatting>
  <dataValidations count="6">
    <dataValidation type="list" allowBlank="1" showInputMessage="1" showErrorMessage="1" sqref="F19:F307" xr:uid="{00000000-0002-0000-0300-000000000000}">
      <formula1>List_Statut</formula1>
    </dataValidation>
    <dataValidation type="list" allowBlank="1" showInputMessage="1" showErrorMessage="1" sqref="C19:C307" xr:uid="{00000000-0002-0000-0300-000001000000}">
      <formula1>"UE, ECUE, BLOC, OPTION, Parcours Pédagogique"</formula1>
    </dataValidation>
    <dataValidation type="list" allowBlank="1" showInputMessage="1" showErrorMessage="1" sqref="H19:H307" xr:uid="{00000000-0002-0000-0300-000002000000}">
      <formula1>List_CNU</formula1>
    </dataValidation>
    <dataValidation type="list" allowBlank="1" showInputMessage="1" showErrorMessage="1" sqref="M19:M307" xr:uid="{00000000-0002-0000-0300-000003000000}">
      <formula1>List_Mutualisation</formula1>
    </dataValidation>
    <dataValidation type="list" allowBlank="1" showInputMessage="1" showErrorMessage="1" sqref="E19:E307" xr:uid="{00000000-0002-0000-0300-000004000000}">
      <formula1>List_Type</formula1>
    </dataValidation>
    <dataValidation type="list" allowBlank="1" showInputMessage="1" showErrorMessage="1" sqref="L19:L307" xr:uid="{00000000-0002-0000-0300-000005000000}">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V307"/>
  <sheetViews>
    <sheetView topLeftCell="A18" zoomScale="45" zoomScaleNormal="45" workbookViewId="0">
      <selection activeCell="D31" sqref="D31:D33"/>
    </sheetView>
  </sheetViews>
  <sheetFormatPr baseColWidth="10" defaultColWidth="11.44140625" defaultRowHeight="14.4" x14ac:dyDescent="0.3"/>
  <cols>
    <col min="1" max="1" width="49.109375"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25.88671875" style="16" customWidth="1"/>
    <col min="11" max="11" width="40.6640625" style="16" customWidth="1"/>
    <col min="12" max="12" width="31.6640625" style="16" customWidth="1"/>
    <col min="13" max="13" width="22.44140625" style="16" customWidth="1"/>
    <col min="14" max="17" width="20.33203125" style="16" customWidth="1"/>
    <col min="18" max="18" width="21.88671875" style="16" customWidth="1"/>
    <col min="19" max="19" width="20.5546875" style="16" customWidth="1"/>
    <col min="20" max="20" width="28.6640625" style="16" customWidth="1"/>
    <col min="21" max="21" width="44" style="16" customWidth="1"/>
    <col min="22" max="22" width="49.5546875" style="16" customWidth="1"/>
  </cols>
  <sheetData>
    <row r="1" spans="1:21" x14ac:dyDescent="0.3">
      <c r="A1" s="259"/>
      <c r="B1" s="259"/>
      <c r="C1" s="259"/>
      <c r="D1" s="259"/>
      <c r="E1" s="259"/>
      <c r="F1" s="259"/>
      <c r="G1" s="259"/>
      <c r="H1" s="259"/>
      <c r="I1" s="259"/>
      <c r="J1" s="37"/>
    </row>
    <row r="2" spans="1:21" x14ac:dyDescent="0.3">
      <c r="A2" s="259"/>
      <c r="B2" s="259"/>
      <c r="C2" s="259"/>
      <c r="D2" s="259"/>
      <c r="E2" s="259"/>
      <c r="F2" s="259"/>
      <c r="G2" s="259"/>
      <c r="H2" s="259"/>
      <c r="I2" s="259"/>
      <c r="J2" s="37"/>
    </row>
    <row r="3" spans="1:21" x14ac:dyDescent="0.3">
      <c r="A3" s="259"/>
      <c r="B3" s="259"/>
      <c r="C3" s="259"/>
      <c r="D3" s="259"/>
      <c r="E3" s="259"/>
      <c r="F3" s="259"/>
      <c r="G3" s="259"/>
      <c r="H3" s="259"/>
      <c r="I3" s="259"/>
      <c r="J3" s="37"/>
    </row>
    <row r="4" spans="1:21" x14ac:dyDescent="0.3">
      <c r="A4" s="259"/>
      <c r="B4" s="259"/>
      <c r="C4" s="259"/>
      <c r="D4" s="259"/>
      <c r="E4" s="259"/>
      <c r="F4" s="259"/>
      <c r="G4" s="259"/>
      <c r="H4" s="259"/>
      <c r="I4" s="259"/>
      <c r="J4" s="37"/>
    </row>
    <row r="5" spans="1:21" x14ac:dyDescent="0.3">
      <c r="A5" s="259"/>
      <c r="B5" s="259"/>
      <c r="C5" s="259"/>
      <c r="D5" s="259"/>
      <c r="E5" s="259"/>
      <c r="F5" s="259"/>
      <c r="G5" s="259"/>
      <c r="H5" s="259"/>
      <c r="I5" s="259"/>
      <c r="J5" s="37"/>
    </row>
    <row r="6" spans="1:21" x14ac:dyDescent="0.3">
      <c r="A6" s="259"/>
      <c r="B6" s="259"/>
      <c r="C6" s="259"/>
      <c r="D6" s="259"/>
      <c r="E6" s="259"/>
      <c r="F6" s="259"/>
      <c r="G6" s="259"/>
      <c r="H6" s="259"/>
      <c r="I6" s="259"/>
      <c r="J6" s="37"/>
    </row>
    <row r="7" spans="1:21" ht="14.4" customHeight="1" x14ac:dyDescent="0.3">
      <c r="A7" s="267" t="s">
        <v>242</v>
      </c>
      <c r="B7" s="258" t="str">
        <f>'Fiche Générale'!B3</f>
        <v>Portail_SV</v>
      </c>
      <c r="C7" s="241" t="s">
        <v>285</v>
      </c>
      <c r="D7" s="241"/>
      <c r="E7" s="270" t="str">
        <f>'Fiche Générale'!B4</f>
        <v>Sciences de la vie</v>
      </c>
      <c r="F7" s="271"/>
      <c r="G7" s="241" t="s">
        <v>286</v>
      </c>
      <c r="H7" s="258" t="str">
        <f>'Fiche Générale'!B5</f>
        <v>SLVBM3</v>
      </c>
      <c r="I7" s="258"/>
      <c r="J7" s="38"/>
      <c r="K7" s="21"/>
    </row>
    <row r="8" spans="1:21" ht="14.4" customHeight="1" x14ac:dyDescent="0.3">
      <c r="A8" s="268"/>
      <c r="B8" s="258"/>
      <c r="C8" s="241"/>
      <c r="D8" s="241"/>
      <c r="E8" s="270"/>
      <c r="F8" s="271"/>
      <c r="G8" s="241"/>
      <c r="H8" s="258"/>
      <c r="I8" s="258"/>
      <c r="J8" s="38"/>
      <c r="K8" s="21"/>
    </row>
    <row r="9" spans="1:21" ht="14.4" customHeight="1" x14ac:dyDescent="0.3">
      <c r="A9" s="268"/>
      <c r="B9" s="258"/>
      <c r="C9" s="241"/>
      <c r="D9" s="241"/>
      <c r="E9" s="270"/>
      <c r="F9" s="271"/>
      <c r="G9" s="241"/>
      <c r="H9" s="258"/>
      <c r="I9" s="258"/>
      <c r="J9" s="38"/>
      <c r="K9" s="21"/>
    </row>
    <row r="10" spans="1:21" ht="14.4" customHeight="1" x14ac:dyDescent="0.3">
      <c r="A10" s="268"/>
      <c r="B10" s="258"/>
      <c r="C10" s="242" t="s">
        <v>245</v>
      </c>
      <c r="D10" s="242"/>
      <c r="E10" s="250" t="str">
        <f>'Fiche Générale'!B9</f>
        <v>Biologie Moléculaire et Génétique (BMG)</v>
      </c>
      <c r="F10" s="251"/>
      <c r="G10" s="251"/>
      <c r="H10" s="251"/>
      <c r="I10" s="252"/>
      <c r="J10" s="39"/>
      <c r="K10" s="21"/>
    </row>
    <row r="11" spans="1:21" ht="14.4" customHeight="1" x14ac:dyDescent="0.3">
      <c r="A11" s="269"/>
      <c r="B11" s="258"/>
      <c r="C11" s="242"/>
      <c r="D11" s="242"/>
      <c r="E11" s="253"/>
      <c r="F11" s="254"/>
      <c r="G11" s="254"/>
      <c r="H11" s="254"/>
      <c r="I11" s="255"/>
      <c r="J11" s="39"/>
      <c r="K11" s="21"/>
    </row>
    <row r="12" spans="1:21" x14ac:dyDescent="0.3">
      <c r="C12" s="16"/>
      <c r="I12" s="35"/>
      <c r="J12" s="35"/>
      <c r="M12" s="262" t="s">
        <v>287</v>
      </c>
      <c r="N12" s="263"/>
      <c r="O12" s="263"/>
      <c r="P12" s="263"/>
      <c r="Q12" s="272"/>
      <c r="R12" s="262" t="s">
        <v>288</v>
      </c>
      <c r="S12" s="263"/>
      <c r="T12" s="263"/>
      <c r="U12" s="272"/>
    </row>
    <row r="13" spans="1:21" x14ac:dyDescent="0.3">
      <c r="A13" s="276" t="s">
        <v>246</v>
      </c>
      <c r="B13" s="266" t="str">
        <f>'S5 Maquette'!B13:B14</f>
        <v>3 ème Année de Licence</v>
      </c>
      <c r="C13" s="266"/>
      <c r="D13" s="276" t="s">
        <v>289</v>
      </c>
      <c r="E13" s="266">
        <f>'S5 Maquette'!E13:F14</f>
        <v>0</v>
      </c>
      <c r="F13" s="266"/>
      <c r="G13" s="266"/>
      <c r="I13" s="35"/>
      <c r="J13" s="35"/>
      <c r="M13" s="264"/>
      <c r="N13" s="265"/>
      <c r="O13" s="265"/>
      <c r="P13" s="265"/>
      <c r="Q13" s="273"/>
      <c r="R13" s="264"/>
      <c r="S13" s="265"/>
      <c r="T13" s="265"/>
      <c r="U13" s="273"/>
    </row>
    <row r="14" spans="1:21" x14ac:dyDescent="0.3">
      <c r="A14" s="277"/>
      <c r="B14" s="266"/>
      <c r="C14" s="266"/>
      <c r="D14" s="277"/>
      <c r="E14" s="266"/>
      <c r="F14" s="266"/>
      <c r="G14" s="266"/>
      <c r="I14" s="35"/>
      <c r="J14" s="35"/>
      <c r="M14" s="249" t="s">
        <v>290</v>
      </c>
      <c r="N14" s="262" t="s">
        <v>291</v>
      </c>
      <c r="O14" s="272"/>
      <c r="P14" s="262" t="s">
        <v>292</v>
      </c>
      <c r="Q14" s="272"/>
      <c r="R14" s="259"/>
      <c r="S14" s="278"/>
      <c r="T14" s="281"/>
      <c r="U14" s="276"/>
    </row>
    <row r="15" spans="1:21" x14ac:dyDescent="0.3">
      <c r="A15" s="276" t="s">
        <v>293</v>
      </c>
      <c r="B15" s="283" t="str">
        <f>'S5 Maquette'!B15:B16</f>
        <v>Semestre 5</v>
      </c>
      <c r="C15" s="284"/>
      <c r="D15" s="276" t="s">
        <v>294</v>
      </c>
      <c r="E15" s="266">
        <f>'S5 Maquette'!E15:F16</f>
        <v>0</v>
      </c>
      <c r="F15" s="266"/>
      <c r="G15" s="266"/>
      <c r="I15" s="35"/>
      <c r="J15" s="35"/>
      <c r="M15" s="249"/>
      <c r="N15" s="274"/>
      <c r="O15" s="275"/>
      <c r="P15" s="274"/>
      <c r="Q15" s="275"/>
      <c r="R15" s="259"/>
      <c r="S15" s="279"/>
      <c r="T15" s="281"/>
      <c r="U15" s="282"/>
    </row>
    <row r="16" spans="1:21" x14ac:dyDescent="0.3">
      <c r="A16" s="277"/>
      <c r="B16" s="285"/>
      <c r="C16" s="286"/>
      <c r="D16" s="277"/>
      <c r="E16" s="266"/>
      <c r="F16" s="266"/>
      <c r="G16" s="266"/>
      <c r="I16" s="35"/>
      <c r="J16" s="35"/>
      <c r="M16" s="249"/>
      <c r="N16" s="274"/>
      <c r="O16" s="275"/>
      <c r="P16" s="274"/>
      <c r="Q16" s="275"/>
      <c r="R16" s="259"/>
      <c r="S16" s="279"/>
      <c r="T16" s="281"/>
      <c r="U16" s="282"/>
    </row>
    <row r="17" spans="1:22" x14ac:dyDescent="0.3">
      <c r="L17" s="17"/>
      <c r="M17" s="249"/>
      <c r="N17" s="264"/>
      <c r="O17" s="273"/>
      <c r="P17" s="264"/>
      <c r="Q17" s="273"/>
      <c r="R17" s="259"/>
      <c r="S17" s="280"/>
      <c r="T17" s="281"/>
      <c r="U17" s="277"/>
    </row>
    <row r="18" spans="1:22" ht="59.4" customHeight="1" x14ac:dyDescent="0.3">
      <c r="A18" s="3" t="s">
        <v>295</v>
      </c>
      <c r="B18" s="36" t="s">
        <v>296</v>
      </c>
      <c r="C18" s="3" t="s">
        <v>5</v>
      </c>
      <c r="D18" s="3" t="s">
        <v>297</v>
      </c>
      <c r="E18" s="3" t="s">
        <v>298</v>
      </c>
      <c r="F18" s="3" t="s">
        <v>299</v>
      </c>
      <c r="G18" s="3" t="s">
        <v>300</v>
      </c>
      <c r="H18" s="3" t="s">
        <v>301</v>
      </c>
      <c r="I18" s="3" t="s">
        <v>302</v>
      </c>
      <c r="J18" s="3" t="s">
        <v>303</v>
      </c>
      <c r="K18" s="3" t="s">
        <v>304</v>
      </c>
      <c r="L18" s="3" t="s">
        <v>305</v>
      </c>
      <c r="M18" s="3" t="s">
        <v>306</v>
      </c>
      <c r="N18" s="3" t="s">
        <v>296</v>
      </c>
      <c r="O18" s="3" t="s">
        <v>307</v>
      </c>
      <c r="P18" s="3" t="s">
        <v>308</v>
      </c>
      <c r="Q18" s="3" t="s">
        <v>309</v>
      </c>
      <c r="R18" s="3" t="s">
        <v>310</v>
      </c>
      <c r="S18" s="3" t="s">
        <v>296</v>
      </c>
      <c r="T18" s="3" t="s">
        <v>307</v>
      </c>
      <c r="U18" s="4" t="s">
        <v>311</v>
      </c>
      <c r="V18" s="4" t="s">
        <v>312</v>
      </c>
    </row>
    <row r="19" spans="1:22" ht="36.6" customHeight="1" x14ac:dyDescent="0.3">
      <c r="A19" s="150" t="str">
        <f>'S5 Maquette'!B19</f>
        <v xml:space="preserve">UE Competences transversales  (S5) </v>
      </c>
      <c r="B19" s="53" t="s">
        <v>13</v>
      </c>
      <c r="C19" s="78">
        <v>0</v>
      </c>
      <c r="D19" s="135"/>
      <c r="E19" s="135"/>
      <c r="F19" s="135"/>
      <c r="G19" s="10"/>
      <c r="H19" s="10" t="s">
        <v>313</v>
      </c>
      <c r="I19" s="10" t="s">
        <v>313</v>
      </c>
      <c r="J19" s="10"/>
      <c r="K19" s="10"/>
      <c r="L19" s="10"/>
      <c r="M19" s="10"/>
      <c r="N19" s="10"/>
      <c r="O19" s="10"/>
      <c r="P19" s="10"/>
      <c r="Q19" s="45"/>
      <c r="R19" s="45"/>
      <c r="S19" s="10"/>
      <c r="T19" s="10"/>
      <c r="U19" s="10"/>
      <c r="V19" s="138" t="s">
        <v>440</v>
      </c>
    </row>
    <row r="20" spans="1:22" ht="30.6" customHeight="1" x14ac:dyDescent="0.3">
      <c r="A20" s="52" t="str">
        <f>'S5 Maquette'!B20</f>
        <v>Anglais 5</v>
      </c>
      <c r="B20" s="53" t="s">
        <v>23</v>
      </c>
      <c r="C20" s="78">
        <v>0</v>
      </c>
      <c r="D20" s="135">
        <v>2</v>
      </c>
      <c r="E20" s="62" t="s">
        <v>313</v>
      </c>
      <c r="F20" s="135"/>
      <c r="G20" s="10"/>
      <c r="H20" s="10" t="s">
        <v>313</v>
      </c>
      <c r="I20" s="10" t="s">
        <v>313</v>
      </c>
      <c r="J20" s="10"/>
      <c r="K20" s="10" t="s">
        <v>20</v>
      </c>
      <c r="L20" s="10"/>
      <c r="M20" s="10"/>
      <c r="N20" s="10" t="s">
        <v>11</v>
      </c>
      <c r="O20" s="10" t="s">
        <v>368</v>
      </c>
      <c r="P20" s="10"/>
      <c r="Q20" s="45"/>
      <c r="R20" s="45"/>
      <c r="S20" s="10" t="s">
        <v>11</v>
      </c>
      <c r="T20" s="10" t="s">
        <v>368</v>
      </c>
      <c r="U20" s="10"/>
      <c r="V20" s="152" t="s">
        <v>451</v>
      </c>
    </row>
    <row r="21" spans="1:22" ht="30.6" customHeight="1" x14ac:dyDescent="0.3">
      <c r="A21" s="52" t="str">
        <f>'S5 Maquette'!B21</f>
        <v>Grands défis sociétaux : IA 3</v>
      </c>
      <c r="B21" s="53" t="s">
        <v>23</v>
      </c>
      <c r="C21" s="78">
        <v>0</v>
      </c>
      <c r="D21" s="135">
        <v>1</v>
      </c>
      <c r="E21" s="62" t="s">
        <v>313</v>
      </c>
      <c r="F21" s="135"/>
      <c r="G21" s="10"/>
      <c r="H21" s="10" t="s">
        <v>313</v>
      </c>
      <c r="I21" s="10" t="s">
        <v>313</v>
      </c>
      <c r="J21" s="10"/>
      <c r="K21" s="10" t="s">
        <v>30</v>
      </c>
      <c r="L21" s="10"/>
      <c r="M21" s="10">
        <v>2</v>
      </c>
      <c r="N21" s="10" t="s">
        <v>11</v>
      </c>
      <c r="O21" s="10" t="s">
        <v>452</v>
      </c>
      <c r="P21" s="10"/>
      <c r="Q21" s="45"/>
      <c r="R21" s="45"/>
      <c r="S21" s="10" t="s">
        <v>11</v>
      </c>
      <c r="T21" s="10" t="s">
        <v>452</v>
      </c>
      <c r="U21" s="10"/>
      <c r="V21" s="152" t="s">
        <v>451</v>
      </c>
    </row>
    <row r="22" spans="1:22" ht="30.6" customHeight="1" x14ac:dyDescent="0.3">
      <c r="A22" s="52" t="str">
        <f>'S5 Maquette'!B22</f>
        <v xml:space="preserve">Compétences à s'orienter et à s'insérer </v>
      </c>
      <c r="B22" s="53" t="s">
        <v>23</v>
      </c>
      <c r="C22" s="78"/>
      <c r="D22" s="135">
        <v>1</v>
      </c>
      <c r="E22" s="62" t="s">
        <v>313</v>
      </c>
      <c r="F22" s="135"/>
      <c r="G22" s="10"/>
      <c r="H22" s="10" t="s">
        <v>313</v>
      </c>
      <c r="I22" s="10" t="s">
        <v>313</v>
      </c>
      <c r="J22" s="10"/>
      <c r="K22" s="10" t="s">
        <v>30</v>
      </c>
      <c r="L22" s="10"/>
      <c r="M22" s="10">
        <v>2</v>
      </c>
      <c r="N22" s="10" t="s">
        <v>11</v>
      </c>
      <c r="O22" s="10" t="s">
        <v>452</v>
      </c>
      <c r="P22" s="10"/>
      <c r="Q22" s="45"/>
      <c r="R22" s="45"/>
      <c r="S22" s="10" t="s">
        <v>11</v>
      </c>
      <c r="T22" s="10" t="s">
        <v>452</v>
      </c>
      <c r="U22" s="10"/>
      <c r="V22" s="152" t="s">
        <v>451</v>
      </c>
    </row>
    <row r="23" spans="1:22" ht="30.6" customHeight="1" x14ac:dyDescent="0.3">
      <c r="A23" s="52" t="str">
        <f>'S5 Maquette'!B23</f>
        <v>1 ECUE au choix</v>
      </c>
      <c r="B23" s="53"/>
      <c r="C23" s="78"/>
      <c r="D23" s="135"/>
      <c r="E23" s="10"/>
      <c r="F23" s="135"/>
      <c r="G23" s="10"/>
      <c r="H23" s="10" t="s">
        <v>313</v>
      </c>
      <c r="I23" s="10" t="s">
        <v>313</v>
      </c>
      <c r="J23" s="10"/>
      <c r="K23" s="10"/>
      <c r="L23" s="10"/>
      <c r="M23" s="10"/>
      <c r="N23" s="10"/>
      <c r="O23" s="10"/>
      <c r="P23" s="10"/>
      <c r="Q23" s="45"/>
      <c r="R23" s="45"/>
      <c r="S23" s="10"/>
      <c r="T23" s="10"/>
      <c r="U23" s="10"/>
      <c r="V23" s="152" t="s">
        <v>451</v>
      </c>
    </row>
    <row r="24" spans="1:22" ht="30.6" customHeight="1" x14ac:dyDescent="0.3">
      <c r="A24" s="52" t="str">
        <f>'S5 Maquette'!B24</f>
        <v>Compétences informationelles : Biblio.</v>
      </c>
      <c r="B24" s="53" t="s">
        <v>23</v>
      </c>
      <c r="C24" s="78"/>
      <c r="D24" s="135">
        <v>1</v>
      </c>
      <c r="E24" s="135" t="s">
        <v>453</v>
      </c>
      <c r="F24" s="135" t="s">
        <v>313</v>
      </c>
      <c r="G24" s="10"/>
      <c r="H24" s="10" t="s">
        <v>453</v>
      </c>
      <c r="I24" s="10" t="s">
        <v>453</v>
      </c>
      <c r="J24" s="10"/>
      <c r="K24" s="10" t="s">
        <v>30</v>
      </c>
      <c r="L24" s="10"/>
      <c r="M24" s="10"/>
      <c r="N24" s="10" t="s">
        <v>11</v>
      </c>
      <c r="O24" s="10" t="s">
        <v>452</v>
      </c>
      <c r="P24" s="10"/>
      <c r="Q24" s="45"/>
      <c r="R24" s="45"/>
      <c r="S24" s="10" t="s">
        <v>11</v>
      </c>
      <c r="T24" s="10" t="s">
        <v>452</v>
      </c>
      <c r="U24" s="10"/>
      <c r="V24" s="152" t="s">
        <v>451</v>
      </c>
    </row>
    <row r="25" spans="1:22" ht="47.4" customHeight="1" x14ac:dyDescent="0.3">
      <c r="A25" s="52" t="str">
        <f>'S5 Maquette'!B25</f>
        <v>Bloc Certification</v>
      </c>
      <c r="B25" s="53" t="s">
        <v>23</v>
      </c>
      <c r="C25" s="78"/>
      <c r="D25" s="135">
        <v>1</v>
      </c>
      <c r="E25" s="135" t="s">
        <v>453</v>
      </c>
      <c r="F25" s="135" t="s">
        <v>313</v>
      </c>
      <c r="G25" s="10"/>
      <c r="H25" s="10" t="s">
        <v>313</v>
      </c>
      <c r="I25" s="10" t="s">
        <v>313</v>
      </c>
      <c r="J25" s="10"/>
      <c r="K25" s="10" t="s">
        <v>20</v>
      </c>
      <c r="L25" s="10"/>
      <c r="M25" s="10"/>
      <c r="N25" s="10"/>
      <c r="O25" s="10"/>
      <c r="P25" s="10"/>
      <c r="Q25" s="45"/>
      <c r="R25" s="45"/>
      <c r="S25" s="10"/>
      <c r="T25" s="10"/>
      <c r="U25" s="10"/>
      <c r="V25" s="153" t="s">
        <v>480</v>
      </c>
    </row>
    <row r="26" spans="1:22" ht="47.4" customHeight="1" x14ac:dyDescent="0.3">
      <c r="A26" s="151" t="str">
        <f>'S5 Maquette'!B26</f>
        <v>1 certification au choix (1/3)</v>
      </c>
      <c r="B26" s="53"/>
      <c r="C26" s="78"/>
      <c r="D26" s="135"/>
      <c r="E26" s="135"/>
      <c r="F26" s="135"/>
      <c r="G26" s="10"/>
      <c r="H26" s="10"/>
      <c r="I26" s="10"/>
      <c r="J26" s="10"/>
      <c r="K26" s="10"/>
      <c r="L26" s="10"/>
      <c r="M26" s="10"/>
      <c r="N26" s="10"/>
      <c r="O26" s="10"/>
      <c r="P26" s="10"/>
      <c r="Q26" s="45"/>
      <c r="R26" s="45"/>
      <c r="S26" s="10"/>
      <c r="T26" s="10"/>
      <c r="U26" s="10"/>
      <c r="V26" s="139"/>
    </row>
    <row r="27" spans="1:22" ht="47.4" customHeight="1" x14ac:dyDescent="0.3">
      <c r="A27" s="151" t="str">
        <f>'S5 Maquette'!B27</f>
        <v>Certification PIX (SV-SITE)</v>
      </c>
      <c r="B27" s="53"/>
      <c r="C27" s="78"/>
      <c r="D27" s="135">
        <v>1</v>
      </c>
      <c r="E27" s="135" t="s">
        <v>453</v>
      </c>
      <c r="F27" s="135" t="s">
        <v>313</v>
      </c>
      <c r="G27" s="10"/>
      <c r="H27" s="10" t="s">
        <v>453</v>
      </c>
      <c r="I27" s="10" t="s">
        <v>453</v>
      </c>
      <c r="J27" s="10"/>
      <c r="K27" s="10" t="s">
        <v>20</v>
      </c>
      <c r="L27" s="10"/>
      <c r="M27" s="10"/>
      <c r="N27" s="10" t="s">
        <v>11</v>
      </c>
      <c r="O27" s="10" t="s">
        <v>315</v>
      </c>
      <c r="P27" s="10"/>
      <c r="Q27" s="45"/>
      <c r="R27" s="45"/>
      <c r="S27" s="10" t="s">
        <v>11</v>
      </c>
      <c r="T27" s="10" t="s">
        <v>315</v>
      </c>
      <c r="U27" s="10"/>
      <c r="V27" s="152" t="s">
        <v>451</v>
      </c>
    </row>
    <row r="28" spans="1:22" ht="47.4" customHeight="1" x14ac:dyDescent="0.3">
      <c r="A28" s="151" t="str">
        <f>'S5 Maquette'!B28</f>
        <v>Certification ECRI+ (Sciences)</v>
      </c>
      <c r="B28" s="53"/>
      <c r="C28" s="78"/>
      <c r="D28" s="135">
        <v>1</v>
      </c>
      <c r="E28" s="135" t="s">
        <v>453</v>
      </c>
      <c r="F28" s="135" t="s">
        <v>313</v>
      </c>
      <c r="G28" s="10"/>
      <c r="H28" s="10" t="s">
        <v>453</v>
      </c>
      <c r="I28" s="10" t="s">
        <v>453</v>
      </c>
      <c r="J28" s="10"/>
      <c r="K28" s="10" t="s">
        <v>20</v>
      </c>
      <c r="L28" s="10"/>
      <c r="M28" s="10"/>
      <c r="N28" s="10" t="s">
        <v>11</v>
      </c>
      <c r="O28" s="10" t="s">
        <v>315</v>
      </c>
      <c r="P28" s="10"/>
      <c r="Q28" s="45"/>
      <c r="R28" s="45"/>
      <c r="S28" s="10" t="s">
        <v>11</v>
      </c>
      <c r="T28" s="10" t="s">
        <v>315</v>
      </c>
      <c r="U28" s="10"/>
      <c r="V28" s="152" t="s">
        <v>451</v>
      </c>
    </row>
    <row r="29" spans="1:22" ht="47.4" customHeight="1" x14ac:dyDescent="0.3">
      <c r="A29" s="151" t="str">
        <f>'S5 Maquette'!B29</f>
        <v>Certification CLES anglais (Sciences)</v>
      </c>
      <c r="B29" s="53"/>
      <c r="C29" s="78"/>
      <c r="D29" s="135">
        <v>1</v>
      </c>
      <c r="E29" s="135" t="s">
        <v>453</v>
      </c>
      <c r="F29" s="135" t="s">
        <v>313</v>
      </c>
      <c r="G29" s="10"/>
      <c r="H29" s="10" t="s">
        <v>453</v>
      </c>
      <c r="I29" s="10" t="s">
        <v>453</v>
      </c>
      <c r="J29" s="10"/>
      <c r="K29" s="10" t="s">
        <v>20</v>
      </c>
      <c r="L29" s="10"/>
      <c r="M29" s="10"/>
      <c r="N29" s="10" t="s">
        <v>479</v>
      </c>
      <c r="O29" s="10" t="s">
        <v>478</v>
      </c>
      <c r="P29" s="10"/>
      <c r="Q29" s="45"/>
      <c r="R29" s="45"/>
      <c r="S29" s="10" t="s">
        <v>479</v>
      </c>
      <c r="T29" s="10" t="s">
        <v>478</v>
      </c>
      <c r="U29" s="10"/>
      <c r="V29" s="152" t="s">
        <v>451</v>
      </c>
    </row>
    <row r="30" spans="1:22" ht="30.6" customHeight="1" x14ac:dyDescent="0.3">
      <c r="A30" s="93" t="str">
        <f>'S5 Maquette'!B30</f>
        <v>Biologie des Génomes</v>
      </c>
      <c r="B30" s="55" t="str">
        <f>'S5 Maquette'!C30</f>
        <v>UE</v>
      </c>
      <c r="C30" s="63"/>
      <c r="D30" s="62"/>
      <c r="E30" s="62" t="s">
        <v>313</v>
      </c>
      <c r="F30" s="62" t="s">
        <v>313</v>
      </c>
      <c r="G30" s="64" t="s">
        <v>313</v>
      </c>
      <c r="H30" s="64" t="s">
        <v>313</v>
      </c>
      <c r="I30" s="64" t="s">
        <v>313</v>
      </c>
      <c r="J30" s="64">
        <v>6</v>
      </c>
      <c r="K30" s="64" t="s">
        <v>10</v>
      </c>
      <c r="L30" s="40"/>
      <c r="M30" s="64">
        <v>3</v>
      </c>
      <c r="N30" s="64"/>
      <c r="O30" s="64"/>
      <c r="P30" s="64"/>
      <c r="Q30" s="64"/>
      <c r="R30" s="64"/>
      <c r="S30" s="64"/>
      <c r="T30" s="64"/>
      <c r="U30" s="64"/>
      <c r="V30" s="56"/>
    </row>
    <row r="31" spans="1:22" ht="30.6" customHeight="1" x14ac:dyDescent="0.3">
      <c r="A31" s="94" t="str">
        <f>'S5 Maquette'!B31</f>
        <v>Structure et expression des génomes</v>
      </c>
      <c r="B31" s="55" t="str">
        <f>'S5 Maquette'!C31</f>
        <v>ECUE</v>
      </c>
      <c r="C31" s="63"/>
      <c r="D31" s="159">
        <v>0.55000000000000004</v>
      </c>
      <c r="E31" s="62" t="s">
        <v>313</v>
      </c>
      <c r="F31" s="62" t="s">
        <v>313</v>
      </c>
      <c r="G31" s="64" t="s">
        <v>313</v>
      </c>
      <c r="H31" s="64" t="s">
        <v>313</v>
      </c>
      <c r="I31" s="64" t="s">
        <v>313</v>
      </c>
      <c r="J31" s="64"/>
      <c r="K31" s="64"/>
      <c r="L31" s="74"/>
      <c r="M31" s="64"/>
      <c r="N31" s="64"/>
      <c r="O31" s="64"/>
      <c r="P31" s="64" t="s">
        <v>11</v>
      </c>
      <c r="Q31" s="64" t="s">
        <v>314</v>
      </c>
      <c r="R31" s="64" t="s">
        <v>20</v>
      </c>
      <c r="S31" s="64" t="s">
        <v>11</v>
      </c>
      <c r="T31" s="64" t="s">
        <v>314</v>
      </c>
      <c r="U31" s="64"/>
      <c r="V31" s="56"/>
    </row>
    <row r="32" spans="1:22" ht="30.6" customHeight="1" x14ac:dyDescent="0.3">
      <c r="A32" s="94" t="str">
        <f>'S5 Maquette'!B32</f>
        <v>Bio-informatique</v>
      </c>
      <c r="B32" s="55" t="str">
        <f>'S5 Maquette'!C32</f>
        <v>ECUE</v>
      </c>
      <c r="C32" s="63">
        <f>'S5 Maquette'!F32</f>
        <v>0</v>
      </c>
      <c r="D32" s="159">
        <v>0.35</v>
      </c>
      <c r="E32" s="62" t="s">
        <v>313</v>
      </c>
      <c r="F32" s="62" t="s">
        <v>313</v>
      </c>
      <c r="G32" s="64" t="s">
        <v>313</v>
      </c>
      <c r="H32" s="64" t="s">
        <v>313</v>
      </c>
      <c r="I32" s="64" t="s">
        <v>313</v>
      </c>
      <c r="J32" s="64"/>
      <c r="K32" s="64"/>
      <c r="L32" s="74"/>
      <c r="M32" s="64"/>
      <c r="N32" s="64"/>
      <c r="O32" s="64"/>
      <c r="P32" s="64" t="s">
        <v>11</v>
      </c>
      <c r="Q32" s="64" t="s">
        <v>315</v>
      </c>
      <c r="R32" s="64" t="s">
        <v>20</v>
      </c>
      <c r="S32" s="64" t="s">
        <v>11</v>
      </c>
      <c r="T32" s="64" t="s">
        <v>315</v>
      </c>
      <c r="U32" s="64"/>
      <c r="V32" s="56"/>
    </row>
    <row r="33" spans="1:22" ht="30.6" customHeight="1" x14ac:dyDescent="0.3">
      <c r="A33" s="94" t="str">
        <f>'S5 Maquette'!B33</f>
        <v>Analyse Intégrative</v>
      </c>
      <c r="B33" s="55" t="str">
        <f>'S5 Maquette'!C33</f>
        <v>ECUE</v>
      </c>
      <c r="C33" s="63">
        <f>'S5 Maquette'!F33</f>
        <v>0</v>
      </c>
      <c r="D33" s="159">
        <v>0.1</v>
      </c>
      <c r="E33" s="62" t="s">
        <v>313</v>
      </c>
      <c r="F33" s="62" t="s">
        <v>313</v>
      </c>
      <c r="G33" s="64" t="s">
        <v>313</v>
      </c>
      <c r="H33" s="64" t="s">
        <v>313</v>
      </c>
      <c r="I33" s="64" t="s">
        <v>313</v>
      </c>
      <c r="J33" s="64"/>
      <c r="K33" s="40"/>
      <c r="L33" s="64"/>
      <c r="M33" s="64"/>
      <c r="N33" s="64"/>
      <c r="O33" s="64"/>
      <c r="P33" s="64" t="s">
        <v>37</v>
      </c>
      <c r="Q33" s="64" t="s">
        <v>316</v>
      </c>
      <c r="R33" s="64"/>
      <c r="S33" s="64"/>
      <c r="T33" s="64" t="s">
        <v>317</v>
      </c>
      <c r="U33" s="64" t="s">
        <v>318</v>
      </c>
      <c r="V33" s="64" t="s">
        <v>318</v>
      </c>
    </row>
    <row r="34" spans="1:22" ht="49.2" customHeight="1" x14ac:dyDescent="0.3">
      <c r="A34" s="95" t="str">
        <f>'S5 Maquette'!B34</f>
        <v>Aspects Moleculaires du Traitement de l'Information Cellulaire</v>
      </c>
      <c r="B34" s="43" t="str">
        <f>'S5 Maquette'!C34</f>
        <v>UE</v>
      </c>
      <c r="C34" s="42">
        <f>'S5 Maquette'!F34</f>
        <v>0</v>
      </c>
      <c r="D34" s="7"/>
      <c r="E34" s="62" t="s">
        <v>313</v>
      </c>
      <c r="F34" s="62" t="s">
        <v>313</v>
      </c>
      <c r="G34" s="64" t="s">
        <v>313</v>
      </c>
      <c r="H34" s="64" t="s">
        <v>313</v>
      </c>
      <c r="I34" s="64" t="s">
        <v>313</v>
      </c>
      <c r="J34" s="64">
        <v>6</v>
      </c>
      <c r="K34" s="40" t="s">
        <v>10</v>
      </c>
      <c r="L34" s="40"/>
      <c r="M34" s="40">
        <v>3</v>
      </c>
      <c r="N34" s="40"/>
      <c r="O34" s="40"/>
      <c r="P34" s="40"/>
      <c r="Q34" s="40"/>
      <c r="R34" s="40"/>
      <c r="S34" s="40"/>
      <c r="T34" s="40"/>
      <c r="U34" s="40"/>
      <c r="V34" s="45"/>
    </row>
    <row r="35" spans="1:22" ht="30.6" customHeight="1" x14ac:dyDescent="0.3">
      <c r="A35" s="96" t="str">
        <f>'S5 Maquette'!B35</f>
        <v>Les acteurs moléculaires de l'information cellulaire</v>
      </c>
      <c r="B35" s="43" t="str">
        <f>'S5 Maquette'!C35</f>
        <v>ECUE</v>
      </c>
      <c r="C35" s="42">
        <f>'S5 Maquette'!F35</f>
        <v>0</v>
      </c>
      <c r="D35" s="7"/>
      <c r="E35" s="62" t="s">
        <v>313</v>
      </c>
      <c r="F35" s="62" t="s">
        <v>313</v>
      </c>
      <c r="G35" s="64" t="s">
        <v>313</v>
      </c>
      <c r="H35" s="64" t="s">
        <v>313</v>
      </c>
      <c r="I35" s="64" t="s">
        <v>313</v>
      </c>
      <c r="J35" s="64"/>
      <c r="K35" s="40"/>
      <c r="L35" s="75"/>
      <c r="M35" s="40"/>
      <c r="N35" s="40"/>
      <c r="O35" s="40"/>
      <c r="P35" s="40" t="s">
        <v>11</v>
      </c>
      <c r="Q35" s="40" t="s">
        <v>315</v>
      </c>
      <c r="R35" s="40" t="s">
        <v>20</v>
      </c>
      <c r="S35" s="40" t="s">
        <v>11</v>
      </c>
      <c r="T35" s="40" t="s">
        <v>315</v>
      </c>
      <c r="U35" s="40"/>
      <c r="V35" s="81" t="s">
        <v>379</v>
      </c>
    </row>
    <row r="36" spans="1:22" ht="30.6" customHeight="1" x14ac:dyDescent="0.3">
      <c r="A36" s="96" t="str">
        <f>'S5 Maquette'!B36</f>
        <v>Biochimie structurale et régulations enzymatiques</v>
      </c>
      <c r="B36" s="43" t="str">
        <f>'S5 Maquette'!C36</f>
        <v>ECUE</v>
      </c>
      <c r="C36" s="42">
        <f>'S5 Maquette'!F36</f>
        <v>0</v>
      </c>
      <c r="D36" s="7"/>
      <c r="E36" s="62" t="s">
        <v>313</v>
      </c>
      <c r="F36" s="62" t="s">
        <v>313</v>
      </c>
      <c r="G36" s="64" t="s">
        <v>313</v>
      </c>
      <c r="H36" s="64" t="s">
        <v>313</v>
      </c>
      <c r="I36" s="64" t="s">
        <v>313</v>
      </c>
      <c r="J36" s="64"/>
      <c r="K36" s="40"/>
      <c r="L36" s="75"/>
      <c r="M36" s="40"/>
      <c r="N36" s="40"/>
      <c r="O36" s="40"/>
      <c r="P36" s="40" t="s">
        <v>11</v>
      </c>
      <c r="Q36" s="40" t="s">
        <v>315</v>
      </c>
      <c r="R36" s="40" t="s">
        <v>20</v>
      </c>
      <c r="S36" s="40" t="s">
        <v>11</v>
      </c>
      <c r="T36" s="40" t="s">
        <v>315</v>
      </c>
      <c r="U36" s="40"/>
      <c r="V36" s="45"/>
    </row>
    <row r="37" spans="1:22" ht="53.4" customHeight="1" x14ac:dyDescent="0.3">
      <c r="A37" s="95" t="str">
        <f>'S5 Maquette'!B37</f>
        <v>Physiologie Animale integrée et approches pratiques en biologie moléculaire et cellulaire</v>
      </c>
      <c r="B37" s="43" t="str">
        <f>'S5 Maquette'!C37</f>
        <v>UE</v>
      </c>
      <c r="C37" s="42">
        <f>'S5 Maquette'!F37</f>
        <v>0</v>
      </c>
      <c r="D37" s="7"/>
      <c r="E37" s="62" t="s">
        <v>313</v>
      </c>
      <c r="F37" s="62" t="s">
        <v>313</v>
      </c>
      <c r="G37" s="64" t="s">
        <v>313</v>
      </c>
      <c r="H37" s="64" t="s">
        <v>313</v>
      </c>
      <c r="I37" s="64" t="s">
        <v>313</v>
      </c>
      <c r="J37" s="64">
        <v>6</v>
      </c>
      <c r="K37" s="40" t="s">
        <v>10</v>
      </c>
      <c r="L37" s="40"/>
      <c r="M37" s="40">
        <v>3</v>
      </c>
      <c r="N37" s="40"/>
      <c r="O37" s="40"/>
      <c r="P37" s="40"/>
      <c r="Q37" s="40"/>
      <c r="R37" s="40"/>
      <c r="S37" s="40"/>
      <c r="T37" s="40"/>
      <c r="U37" s="40"/>
      <c r="V37" s="45"/>
    </row>
    <row r="38" spans="1:22" ht="30.6" customHeight="1" x14ac:dyDescent="0.3">
      <c r="A38" s="96" t="str">
        <f>'S5 Maquette'!B38</f>
        <v>Physiologie Animale Intégrée</v>
      </c>
      <c r="B38" s="43" t="str">
        <f>'S5 Maquette'!C38</f>
        <v>ECUE</v>
      </c>
      <c r="C38" s="42">
        <f>'S5 Maquette'!F38</f>
        <v>0</v>
      </c>
      <c r="D38" s="7">
        <v>0.6</v>
      </c>
      <c r="E38" s="62" t="s">
        <v>313</v>
      </c>
      <c r="F38" s="62" t="s">
        <v>313</v>
      </c>
      <c r="G38" s="64" t="s">
        <v>313</v>
      </c>
      <c r="H38" s="64" t="s">
        <v>313</v>
      </c>
      <c r="I38" s="64" t="s">
        <v>313</v>
      </c>
      <c r="J38" s="64"/>
      <c r="K38" s="40"/>
      <c r="L38" s="75"/>
      <c r="M38" s="40"/>
      <c r="N38" s="40"/>
      <c r="O38" s="40"/>
      <c r="P38" s="40" t="s">
        <v>11</v>
      </c>
      <c r="Q38" s="40" t="s">
        <v>315</v>
      </c>
      <c r="R38" s="40" t="s">
        <v>20</v>
      </c>
      <c r="S38" s="40" t="s">
        <v>11</v>
      </c>
      <c r="T38" s="40" t="s">
        <v>315</v>
      </c>
      <c r="U38" s="40"/>
      <c r="V38" s="45"/>
    </row>
    <row r="39" spans="1:22" ht="30.6" customHeight="1" x14ac:dyDescent="0.3">
      <c r="A39" s="96" t="str">
        <f>'S5 Maquette'!B39</f>
        <v>Approches pratiques en biologie moléculaire et cellulaire</v>
      </c>
      <c r="B39" s="43" t="str">
        <f>'S5 Maquette'!C39</f>
        <v>ECUE</v>
      </c>
      <c r="C39" s="42">
        <f>'S5 Maquette'!F39</f>
        <v>0</v>
      </c>
      <c r="D39" s="7">
        <v>0.4</v>
      </c>
      <c r="E39" s="62" t="s">
        <v>313</v>
      </c>
      <c r="F39" s="62" t="s">
        <v>313</v>
      </c>
      <c r="G39" s="64" t="s">
        <v>313</v>
      </c>
      <c r="H39" s="64" t="s">
        <v>313</v>
      </c>
      <c r="I39" s="64" t="s">
        <v>313</v>
      </c>
      <c r="J39" s="64"/>
      <c r="K39" s="40"/>
      <c r="L39" s="75"/>
      <c r="M39" s="40"/>
      <c r="N39" s="40"/>
      <c r="O39" s="40"/>
      <c r="P39" s="40" t="s">
        <v>319</v>
      </c>
      <c r="Q39" s="159" t="s">
        <v>493</v>
      </c>
      <c r="R39" s="40"/>
      <c r="S39" s="40"/>
      <c r="T39" s="40" t="s">
        <v>317</v>
      </c>
      <c r="U39" s="62"/>
      <c r="V39" s="81"/>
    </row>
    <row r="40" spans="1:22" ht="42.6" customHeight="1" x14ac:dyDescent="0.3">
      <c r="A40" s="95" t="str">
        <f>'S5 Maquette'!B40</f>
        <v>Génétique Procaryote et Eucaryote</v>
      </c>
      <c r="B40" s="43" t="str">
        <f>'S5 Maquette'!C40</f>
        <v>UE</v>
      </c>
      <c r="C40" s="42">
        <f>'S5 Maquette'!F40</f>
        <v>0</v>
      </c>
      <c r="D40" s="7"/>
      <c r="E40" s="62" t="s">
        <v>313</v>
      </c>
      <c r="F40" s="62" t="s">
        <v>313</v>
      </c>
      <c r="G40" s="64" t="s">
        <v>313</v>
      </c>
      <c r="H40" s="64" t="s">
        <v>313</v>
      </c>
      <c r="I40" s="64" t="s">
        <v>313</v>
      </c>
      <c r="J40" s="64">
        <v>6</v>
      </c>
      <c r="K40" s="40" t="s">
        <v>10</v>
      </c>
      <c r="L40" s="40"/>
      <c r="M40" s="40">
        <v>3</v>
      </c>
      <c r="N40" s="40"/>
      <c r="O40" s="40"/>
      <c r="P40" s="40"/>
      <c r="Q40" s="40"/>
      <c r="R40" s="40"/>
      <c r="S40" s="40"/>
      <c r="T40" s="40"/>
      <c r="U40" s="40"/>
      <c r="V40" s="45"/>
    </row>
    <row r="41" spans="1:22" ht="30.6" customHeight="1" x14ac:dyDescent="0.3">
      <c r="A41" s="96" t="str">
        <f>'S5 Maquette'!B41</f>
        <v>Régulation Génétique Procaryote</v>
      </c>
      <c r="B41" s="43" t="str">
        <f>'S5 Maquette'!C41</f>
        <v>ECUE</v>
      </c>
      <c r="C41" s="42">
        <f>'S5 Maquette'!F41</f>
        <v>0</v>
      </c>
      <c r="D41" s="7">
        <v>0.7</v>
      </c>
      <c r="E41" s="62" t="s">
        <v>313</v>
      </c>
      <c r="F41" s="62" t="s">
        <v>313</v>
      </c>
      <c r="G41" s="64" t="s">
        <v>313</v>
      </c>
      <c r="H41" s="64" t="s">
        <v>313</v>
      </c>
      <c r="I41" s="64" t="s">
        <v>313</v>
      </c>
      <c r="J41" s="64"/>
      <c r="K41" s="40"/>
      <c r="L41" s="75"/>
      <c r="M41" s="40"/>
      <c r="N41" s="40"/>
      <c r="O41" s="40"/>
      <c r="P41" s="40" t="s">
        <v>11</v>
      </c>
      <c r="Q41" s="40" t="s">
        <v>315</v>
      </c>
      <c r="R41" s="40" t="s">
        <v>20</v>
      </c>
      <c r="S41" s="40" t="s">
        <v>11</v>
      </c>
      <c r="T41" s="40" t="s">
        <v>315</v>
      </c>
      <c r="U41" s="40"/>
      <c r="V41" s="6" t="s">
        <v>320</v>
      </c>
    </row>
    <row r="42" spans="1:22" ht="30.6" customHeight="1" x14ac:dyDescent="0.3">
      <c r="A42" s="97" t="str">
        <f>'S5 Maquette'!B42</f>
        <v>Génétique eucaryotes</v>
      </c>
      <c r="B42" s="43" t="str">
        <f>'S5 Maquette'!C42</f>
        <v>ECUE</v>
      </c>
      <c r="C42" s="42">
        <f>'S5 Maquette'!F42</f>
        <v>0</v>
      </c>
      <c r="D42" s="7">
        <v>0.3</v>
      </c>
      <c r="E42" s="62" t="s">
        <v>313</v>
      </c>
      <c r="F42" s="62" t="s">
        <v>313</v>
      </c>
      <c r="G42" s="64" t="s">
        <v>313</v>
      </c>
      <c r="H42" s="64" t="s">
        <v>313</v>
      </c>
      <c r="I42" s="64" t="s">
        <v>313</v>
      </c>
      <c r="J42" s="64"/>
      <c r="K42" s="40"/>
      <c r="L42" s="75"/>
      <c r="M42" s="40"/>
      <c r="N42" s="40"/>
      <c r="O42" s="40"/>
      <c r="P42" s="40" t="s">
        <v>11</v>
      </c>
      <c r="Q42" s="40" t="s">
        <v>315</v>
      </c>
      <c r="R42" s="40" t="s">
        <v>20</v>
      </c>
      <c r="S42" s="40" t="s">
        <v>11</v>
      </c>
      <c r="T42" s="40" t="s">
        <v>315</v>
      </c>
      <c r="U42" s="40"/>
      <c r="V42" s="45"/>
    </row>
    <row r="43" spans="1:22" ht="30.6" customHeight="1" x14ac:dyDescent="0.3">
      <c r="A43" s="43">
        <f>'S5 Maquette'!B43</f>
        <v>0</v>
      </c>
      <c r="B43" s="43">
        <f>'S5 Maquette'!C43</f>
        <v>0</v>
      </c>
      <c r="C43" s="42">
        <f>'S5 Maquette'!F43</f>
        <v>0</v>
      </c>
      <c r="D43" s="7"/>
      <c r="E43" s="62"/>
      <c r="F43" s="62"/>
      <c r="G43" s="64"/>
      <c r="H43" s="64"/>
      <c r="I43" s="64"/>
      <c r="J43" s="64"/>
      <c r="K43" s="40"/>
      <c r="L43" s="75"/>
      <c r="M43" s="40"/>
      <c r="N43" s="40"/>
      <c r="O43" s="40"/>
      <c r="P43" s="40"/>
      <c r="Q43" s="40"/>
      <c r="R43" s="40"/>
      <c r="S43" s="40"/>
      <c r="T43" s="40"/>
      <c r="U43" s="40"/>
      <c r="V43" s="45"/>
    </row>
    <row r="44" spans="1:22" ht="30.6" customHeight="1" x14ac:dyDescent="0.3">
      <c r="A44" s="88" t="str">
        <f>'S5 Maquette'!B44</f>
        <v>1 UE à visée professionnalisantes (sur liste)</v>
      </c>
      <c r="B44" s="43">
        <f>'S5 Maquette'!C44</f>
        <v>0</v>
      </c>
      <c r="C44" s="42">
        <f>'S5 Maquette'!F44</f>
        <v>0</v>
      </c>
      <c r="D44" s="7"/>
      <c r="E44" s="62"/>
      <c r="F44" s="62"/>
      <c r="G44" s="64"/>
      <c r="H44" s="64"/>
      <c r="I44" s="64"/>
      <c r="J44" s="64"/>
      <c r="K44" s="40"/>
      <c r="L44" s="75"/>
      <c r="M44" s="40"/>
      <c r="N44" s="40"/>
      <c r="O44" s="40"/>
      <c r="P44" s="40"/>
      <c r="Q44" s="40"/>
      <c r="R44" s="40"/>
      <c r="S44" s="40"/>
      <c r="T44" s="40"/>
      <c r="U44" s="40"/>
      <c r="V44" s="149" t="s">
        <v>477</v>
      </c>
    </row>
    <row r="45" spans="1:22" ht="30.6" customHeight="1" x14ac:dyDescent="0.3">
      <c r="A45" s="80" t="str">
        <f>'S5 Maquette'!B45</f>
        <v xml:space="preserve">UE stage </v>
      </c>
      <c r="B45" s="43" t="str">
        <f>'S5 Maquette'!C45</f>
        <v>UE</v>
      </c>
      <c r="C45" s="42" t="str">
        <f>'S5 Maquette'!F45</f>
        <v>Création</v>
      </c>
      <c r="D45" s="7"/>
      <c r="E45" s="7"/>
      <c r="F45" s="7"/>
      <c r="G45" s="40"/>
      <c r="H45" s="40"/>
      <c r="I45" s="40"/>
      <c r="J45" s="40"/>
      <c r="K45" s="40" t="s">
        <v>10</v>
      </c>
      <c r="L45" s="40"/>
      <c r="M45" s="40">
        <v>1</v>
      </c>
      <c r="N45" s="140" t="s">
        <v>37</v>
      </c>
      <c r="O45" s="40"/>
      <c r="P45" s="40"/>
      <c r="Q45" s="40"/>
      <c r="R45" s="40"/>
      <c r="S45" s="40"/>
      <c r="T45" s="40" t="s">
        <v>317</v>
      </c>
      <c r="U45" s="40"/>
      <c r="V45" s="6" t="s">
        <v>454</v>
      </c>
    </row>
    <row r="46" spans="1:22" ht="30.6" customHeight="1" x14ac:dyDescent="0.3">
      <c r="A46" s="80">
        <f>'S5 Maquette'!B46</f>
        <v>0</v>
      </c>
      <c r="B46" s="43">
        <f>'S5 Maquette'!C46</f>
        <v>0</v>
      </c>
      <c r="C46" s="42">
        <f>'S5 Maquette'!F46</f>
        <v>0</v>
      </c>
      <c r="D46" s="7"/>
      <c r="E46" s="7"/>
      <c r="F46" s="7"/>
      <c r="G46" s="40"/>
      <c r="H46" s="40"/>
      <c r="I46" s="40"/>
      <c r="J46" s="40"/>
      <c r="K46" s="40"/>
      <c r="L46" s="40"/>
      <c r="M46" s="40"/>
      <c r="N46" s="40"/>
      <c r="O46" s="40"/>
      <c r="P46" s="40"/>
      <c r="Q46" s="40"/>
      <c r="R46" s="40"/>
      <c r="S46" s="40"/>
      <c r="T46" s="40"/>
      <c r="U46" s="40"/>
      <c r="V46" s="45"/>
    </row>
    <row r="47" spans="1:22" ht="30.6" customHeight="1" x14ac:dyDescent="0.3">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 customHeight="1" x14ac:dyDescent="0.3">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 customHeight="1" x14ac:dyDescent="0.3">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0"/>
      <c r="U49" s="40"/>
      <c r="V49" s="45"/>
    </row>
    <row r="50" spans="1:22" ht="30.6" customHeight="1" x14ac:dyDescent="0.3">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0"/>
      <c r="U50" s="40"/>
      <c r="V50" s="45"/>
    </row>
    <row r="51" spans="1:22" ht="30.6" customHeight="1" x14ac:dyDescent="0.3">
      <c r="A51" s="43">
        <f>'S5 Maquette'!B51</f>
        <v>0</v>
      </c>
      <c r="B51" s="43">
        <f>'S5 Maquette'!C51</f>
        <v>0</v>
      </c>
      <c r="C51" s="42">
        <f>'S5 Maquette'!F51</f>
        <v>0</v>
      </c>
      <c r="D51" s="7"/>
      <c r="E51" s="7"/>
      <c r="F51" s="7"/>
      <c r="G51" s="40"/>
      <c r="H51" s="40"/>
      <c r="I51" s="40"/>
      <c r="J51" s="40"/>
      <c r="K51" s="40"/>
      <c r="L51" s="40"/>
      <c r="M51" s="40"/>
      <c r="N51" s="40"/>
      <c r="O51" s="40"/>
      <c r="P51" s="40"/>
      <c r="Q51" s="40"/>
      <c r="R51" s="40"/>
      <c r="S51" s="40"/>
      <c r="T51" s="40"/>
      <c r="U51" s="40"/>
      <c r="V51" s="45"/>
    </row>
    <row r="52" spans="1:22" ht="30.6" customHeight="1" x14ac:dyDescent="0.3">
      <c r="A52" s="43">
        <f>'S5 Maquette'!B52</f>
        <v>0</v>
      </c>
      <c r="B52" s="43">
        <f>'S5 Maquette'!C52</f>
        <v>0</v>
      </c>
      <c r="C52" s="42">
        <f>'S5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3">
      <c r="A53" s="43">
        <f>'S5 Maquette'!B53</f>
        <v>0</v>
      </c>
      <c r="B53" s="43">
        <f>'S5 Maquette'!C53</f>
        <v>0</v>
      </c>
      <c r="C53" s="42">
        <f>'S5 Maquette'!F53</f>
        <v>0</v>
      </c>
      <c r="D53" s="7"/>
      <c r="E53" s="7"/>
      <c r="F53" s="7"/>
      <c r="G53" s="40"/>
      <c r="H53" s="40"/>
      <c r="I53" s="40"/>
      <c r="J53" s="40"/>
      <c r="K53" s="40"/>
      <c r="L53" s="40"/>
      <c r="M53" s="40"/>
      <c r="N53" s="40"/>
      <c r="O53" s="40"/>
      <c r="P53" s="40"/>
      <c r="Q53" s="40"/>
      <c r="R53" s="40"/>
      <c r="S53" s="40"/>
      <c r="T53" s="40"/>
      <c r="U53" s="40"/>
      <c r="V53" s="45"/>
    </row>
    <row r="54" spans="1:22" ht="30.6" customHeight="1" x14ac:dyDescent="0.3">
      <c r="A54" s="43">
        <f>'S5 Maquette'!B54</f>
        <v>0</v>
      </c>
      <c r="B54" s="43">
        <f>'S5 Maquette'!C54</f>
        <v>0</v>
      </c>
      <c r="C54" s="42">
        <f>'S5 Maquette'!F54</f>
        <v>0</v>
      </c>
      <c r="D54" s="7"/>
      <c r="E54" s="7"/>
      <c r="F54" s="7"/>
      <c r="G54" s="40"/>
      <c r="H54" s="40"/>
      <c r="I54" s="40"/>
      <c r="J54" s="40"/>
      <c r="K54" s="40"/>
      <c r="L54" s="40"/>
      <c r="M54" s="40"/>
      <c r="N54" s="40"/>
      <c r="O54" s="40"/>
      <c r="P54" s="40"/>
      <c r="Q54" s="40"/>
      <c r="R54" s="40"/>
      <c r="S54" s="40"/>
      <c r="T54" s="40"/>
      <c r="U54" s="40"/>
      <c r="V54" s="45"/>
    </row>
    <row r="55" spans="1:22" ht="30.6" customHeight="1" x14ac:dyDescent="0.3">
      <c r="A55" s="43">
        <f>'S5 Maquette'!B55</f>
        <v>0</v>
      </c>
      <c r="B55" s="43">
        <f>'S5 Maquette'!C55</f>
        <v>0</v>
      </c>
      <c r="C55" s="42">
        <f>'S5 Maquette'!F55</f>
        <v>0</v>
      </c>
      <c r="D55" s="7"/>
      <c r="E55" s="7"/>
      <c r="F55" s="7"/>
      <c r="G55" s="40"/>
      <c r="H55" s="40"/>
      <c r="I55" s="40"/>
      <c r="J55" s="40"/>
      <c r="K55" s="40"/>
      <c r="L55" s="40"/>
      <c r="M55" s="40"/>
      <c r="N55" s="40"/>
      <c r="O55" s="40"/>
      <c r="P55" s="40"/>
      <c r="Q55" s="40"/>
      <c r="R55" s="40"/>
      <c r="S55" s="40"/>
      <c r="T55" s="40"/>
      <c r="U55" s="40"/>
      <c r="V55" s="45"/>
    </row>
    <row r="56" spans="1:22" ht="30.6" customHeight="1" x14ac:dyDescent="0.3">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3">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3">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3">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3">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3">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3">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0"/>
      <c r="U302" s="40"/>
      <c r="V302" s="45"/>
    </row>
    <row r="303" spans="1:22" ht="30.6" customHeight="1" x14ac:dyDescent="0.3">
      <c r="A303" s="43">
        <f>'S5 Maquette'!B303</f>
        <v>0</v>
      </c>
      <c r="B303" s="43">
        <f>'S5 Maquette'!C303</f>
        <v>0</v>
      </c>
      <c r="C303" s="42">
        <f>'S5 Maquette'!F303</f>
        <v>0</v>
      </c>
      <c r="D303" s="40"/>
      <c r="E303" s="40"/>
      <c r="F303" s="40"/>
      <c r="G303" s="40"/>
      <c r="H303" s="40"/>
      <c r="I303" s="40"/>
      <c r="J303" s="40"/>
      <c r="K303" s="40"/>
      <c r="L303" s="40"/>
      <c r="M303" s="40"/>
      <c r="N303" s="40"/>
      <c r="O303" s="40"/>
      <c r="P303" s="40"/>
      <c r="Q303" s="40"/>
      <c r="R303" s="40"/>
      <c r="S303" s="40"/>
      <c r="T303" s="40"/>
      <c r="U303" s="40"/>
      <c r="V303" s="45"/>
    </row>
    <row r="304" spans="1:22" ht="30.6" customHeight="1" x14ac:dyDescent="0.3">
      <c r="A304" s="43">
        <f>'S5 Maquette'!B304</f>
        <v>0</v>
      </c>
      <c r="B304" s="43">
        <f>'S5 Maquette'!C304</f>
        <v>0</v>
      </c>
      <c r="C304" s="42">
        <f>'S5 Maquette'!F304</f>
        <v>0</v>
      </c>
      <c r="D304" s="40"/>
      <c r="E304" s="40"/>
      <c r="F304" s="40"/>
      <c r="G304" s="40"/>
      <c r="H304" s="40"/>
      <c r="I304" s="40"/>
      <c r="J304" s="40"/>
      <c r="K304" s="40"/>
      <c r="L304" s="40"/>
      <c r="M304" s="40"/>
      <c r="N304" s="40"/>
      <c r="O304" s="40"/>
      <c r="P304" s="40"/>
      <c r="Q304" s="40"/>
      <c r="R304" s="40"/>
      <c r="S304" s="40"/>
      <c r="T304" s="40"/>
      <c r="U304" s="40"/>
      <c r="V304" s="45"/>
    </row>
    <row r="305" spans="1:22" ht="30.6" customHeight="1" x14ac:dyDescent="0.3">
      <c r="A305" s="43">
        <f>'S5 Maquette'!B305</f>
        <v>0</v>
      </c>
      <c r="B305" s="43">
        <f>'S5 Maquette'!C305</f>
        <v>0</v>
      </c>
      <c r="C305" s="42">
        <f>'S5 Maquette'!F305</f>
        <v>0</v>
      </c>
      <c r="D305" s="40"/>
      <c r="E305" s="40"/>
      <c r="F305" s="40"/>
      <c r="G305" s="40"/>
      <c r="H305" s="40"/>
      <c r="I305" s="40"/>
      <c r="J305" s="40"/>
      <c r="K305" s="40"/>
      <c r="L305" s="40"/>
      <c r="M305" s="40"/>
      <c r="N305" s="40"/>
      <c r="O305" s="40"/>
      <c r="P305" s="40"/>
      <c r="Q305" s="40"/>
      <c r="R305" s="40"/>
      <c r="S305" s="40"/>
      <c r="T305" s="40"/>
      <c r="U305" s="40"/>
      <c r="V305" s="45"/>
    </row>
    <row r="306" spans="1:22" ht="30.6" customHeight="1" x14ac:dyDescent="0.3">
      <c r="A306" s="43">
        <f>'S5 Maquette'!B306</f>
        <v>0</v>
      </c>
      <c r="B306" s="43">
        <f>'S5 Maquette'!C306</f>
        <v>0</v>
      </c>
      <c r="C306" s="42">
        <f>'S5 Maquette'!F306</f>
        <v>0</v>
      </c>
      <c r="D306" s="40"/>
      <c r="E306" s="40"/>
      <c r="F306" s="40"/>
      <c r="G306" s="40"/>
      <c r="H306" s="40"/>
      <c r="I306" s="40"/>
      <c r="J306" s="40"/>
      <c r="K306" s="40"/>
      <c r="L306" s="40"/>
      <c r="M306" s="40"/>
      <c r="N306" s="40"/>
      <c r="O306" s="40"/>
      <c r="P306" s="40"/>
      <c r="Q306" s="40"/>
      <c r="R306" s="40"/>
      <c r="S306" s="40"/>
      <c r="T306" s="40"/>
      <c r="U306" s="40"/>
      <c r="V306" s="45"/>
    </row>
    <row r="307" spans="1:22" ht="30.6" customHeight="1" x14ac:dyDescent="0.3">
      <c r="A307" s="43">
        <f>'S5 Maquette'!B307</f>
        <v>0</v>
      </c>
      <c r="B307" s="43">
        <f>'S5 Maquette'!C307</f>
        <v>0</v>
      </c>
      <c r="C307" s="42">
        <f>'S5 Maquette'!F307</f>
        <v>0</v>
      </c>
      <c r="D307" s="40"/>
      <c r="E307" s="40"/>
      <c r="F307" s="40"/>
      <c r="G307" s="40"/>
      <c r="H307" s="40"/>
      <c r="I307" s="40"/>
      <c r="J307" s="40"/>
      <c r="K307" s="40"/>
      <c r="L307" s="40"/>
      <c r="M307" s="40"/>
      <c r="N307" s="40"/>
      <c r="O307" s="40"/>
      <c r="P307" s="40"/>
      <c r="Q307" s="40"/>
      <c r="R307" s="40"/>
      <c r="S307" s="40"/>
      <c r="T307" s="40"/>
      <c r="U307" s="40"/>
      <c r="V307" s="45"/>
    </row>
  </sheetData>
  <sheetProtection algorithmName="SHA-512" hashValue="45NZa8hjj1b7zEkg/z/3hJx31HiLzNmayvFUrDAHwFT22ulGD/R23np3dLLCrw9As1yfDo4nHLocQPRCbzgXBQ==" saltValue="nefpKEaNl70b+wdq91Dvzw==" spinCount="100000" sheet="1"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308:A1006">
    <cfRule type="expression" dxfId="544" priority="136">
      <formula>$C1="OPTION"</formula>
    </cfRule>
    <cfRule type="expression" dxfId="543" priority="134">
      <formula>$C1="Parcours Pédagogique"</formula>
    </cfRule>
    <cfRule type="expression" dxfId="542" priority="135">
      <formula>$C1="BLOC"</formula>
    </cfRule>
  </conditionalFormatting>
  <conditionalFormatting sqref="A31:D33">
    <cfRule type="expression" dxfId="541" priority="2">
      <formula>$C31="Modification MCC"</formula>
    </cfRule>
    <cfRule type="expression" dxfId="540" priority="3">
      <formula>$C31="Modification"</formula>
    </cfRule>
    <cfRule type="expression" dxfId="539" priority="4">
      <formula>$C31="Création"</formula>
    </cfRule>
    <cfRule type="expression" dxfId="538" priority="5">
      <formula>$C31="Fermeture"</formula>
    </cfRule>
  </conditionalFormatting>
  <conditionalFormatting sqref="A30:O30 E31:O33 A34:O36 A37:C42 A43:Q44">
    <cfRule type="expression" dxfId="537" priority="122">
      <formula>$C30="Modification"</formula>
    </cfRule>
    <cfRule type="expression" dxfId="536" priority="123">
      <formula>$C30="Création"</formula>
    </cfRule>
    <cfRule type="expression" dxfId="535" priority="124">
      <formula>$C30="Fermeture"</formula>
    </cfRule>
  </conditionalFormatting>
  <conditionalFormatting sqref="A43:Q44 A19:P29 S19:U29 A30:O30 E31:O33 A34:O36 A37:C42 A16:U18">
    <cfRule type="expression" dxfId="534" priority="121">
      <formula>$C16="Modification MCC"</formula>
    </cfRule>
  </conditionalFormatting>
  <conditionalFormatting sqref="A18:V18 A19:P29 S19:U29 P30:U30 A45:U307">
    <cfRule type="expression" dxfId="533" priority="145">
      <formula>$C18="Fermeture"</formula>
    </cfRule>
    <cfRule type="expression" dxfId="532" priority="144">
      <formula>$C18="Création"</formula>
    </cfRule>
  </conditionalFormatting>
  <conditionalFormatting sqref="B1:U9 B10:E10 J10:U11 B11:D11 B12:M12 R12 B13:L13 B14:N14 P14 R14:U17 B15:M17 B308:U1006">
    <cfRule type="expression" dxfId="531" priority="141">
      <formula>$D1="Création"</formula>
    </cfRule>
    <cfRule type="expression" dxfId="530" priority="142">
      <formula>$D1="Fermeture"</formula>
    </cfRule>
  </conditionalFormatting>
  <conditionalFormatting sqref="B1:U9 J10:U11 B12:M12 B13:L13 B14:N14 B15:M17 R14:U17 B308:U1006 B10:E10 B11:D11 R12 P14">
    <cfRule type="expression" dxfId="529" priority="140">
      <formula>$D1="Modification"</formula>
    </cfRule>
  </conditionalFormatting>
  <conditionalFormatting sqref="C31:D33">
    <cfRule type="expression" dxfId="528" priority="1">
      <formula>$B31="Option"</formula>
    </cfRule>
  </conditionalFormatting>
  <conditionalFormatting sqref="C14:U18 C1:U11 C12:M12 R12:U13 C13:L13">
    <cfRule type="expression" dxfId="527" priority="126">
      <formula>$B1="Option"</formula>
    </cfRule>
  </conditionalFormatting>
  <conditionalFormatting sqref="C30:U30 E31:U33 C34:U36 C19:P29 S19:U29 C37:C42 C43:U1006">
    <cfRule type="expression" dxfId="526" priority="106">
      <formula>$B19="Option"</formula>
    </cfRule>
  </conditionalFormatting>
  <conditionalFormatting sqref="D37:U38 D39:T39">
    <cfRule type="expression" dxfId="525" priority="84">
      <formula>$C37="Modification"</formula>
    </cfRule>
    <cfRule type="expression" dxfId="524" priority="83">
      <formula>$C37="Modification MCC"</formula>
    </cfRule>
    <cfRule type="expression" dxfId="523" priority="79">
      <formula>$B37="Option"</formula>
    </cfRule>
    <cfRule type="expression" dxfId="522" priority="85">
      <formula>$C37="Création"</formula>
    </cfRule>
    <cfRule type="expression" dxfId="521" priority="86">
      <formula>$C37="Fermeture"</formula>
    </cfRule>
  </conditionalFormatting>
  <conditionalFormatting sqref="D40:U42">
    <cfRule type="expression" dxfId="520" priority="90">
      <formula>$C41="Création"</formula>
    </cfRule>
    <cfRule type="expression" dxfId="519" priority="87">
      <formula>$C41="Modification MCC"</formula>
    </cfRule>
    <cfRule type="expression" dxfId="518" priority="88">
      <formula>$C41="Modification"</formula>
    </cfRule>
    <cfRule type="expression" dxfId="517" priority="89">
      <formula>$B41="Option"</formula>
    </cfRule>
    <cfRule type="expression" dxfId="516" priority="91">
      <formula>$C41="Fermeture"</formula>
    </cfRule>
  </conditionalFormatting>
  <conditionalFormatting sqref="E20:E24">
    <cfRule type="expression" dxfId="515" priority="14">
      <formula>$P20="CT (Contrôle terminal)"</formula>
    </cfRule>
  </conditionalFormatting>
  <conditionalFormatting sqref="J1:J18">
    <cfRule type="expression" dxfId="514" priority="132">
      <formula>$I1="NON"</formula>
    </cfRule>
  </conditionalFormatting>
  <conditionalFormatting sqref="J19:J29">
    <cfRule type="expression" dxfId="513" priority="26">
      <formula>$I19="NON"</formula>
    </cfRule>
  </conditionalFormatting>
  <conditionalFormatting sqref="J30:J42">
    <cfRule type="expression" dxfId="512" priority="82">
      <formula>$I30="NON"</formula>
    </cfRule>
  </conditionalFormatting>
  <conditionalFormatting sqref="J43:J1006">
    <cfRule type="expression" dxfId="511" priority="117">
      <formula>$I43="NON"</formula>
    </cfRule>
  </conditionalFormatting>
  <conditionalFormatting sqref="L18:L307">
    <cfRule type="expression" dxfId="510" priority="18">
      <formula>$K18="CCI (CC Intégral)"</formula>
    </cfRule>
  </conditionalFormatting>
  <conditionalFormatting sqref="L19:L21">
    <cfRule type="expression" dxfId="509" priority="22">
      <formula>$K2="CCI (CC Intégral)"</formula>
    </cfRule>
    <cfRule type="expression" dxfId="508" priority="21">
      <formula>$K2="CT (Contrôle terminal)"</formula>
    </cfRule>
  </conditionalFormatting>
  <conditionalFormatting sqref="L19:L44">
    <cfRule type="expression" dxfId="507" priority="19">
      <formula>$K19="CT (Contrôle terminal)"</formula>
    </cfRule>
  </conditionalFormatting>
  <conditionalFormatting sqref="L22">
    <cfRule type="expression" dxfId="506" priority="36">
      <formula>$K6="CT (Contrôle terminal)"</formula>
    </cfRule>
    <cfRule type="expression" dxfId="505" priority="37">
      <formula>$K6="CCI (CC Intégral)"</formula>
    </cfRule>
  </conditionalFormatting>
  <conditionalFormatting sqref="L23:L24">
    <cfRule type="expression" dxfId="504" priority="32">
      <formula>$K6="CT (Contrôle terminal)"</formula>
    </cfRule>
    <cfRule type="expression" dxfId="503" priority="33">
      <formula>$K6="CCI (CC Intégral)"</formula>
    </cfRule>
  </conditionalFormatting>
  <conditionalFormatting sqref="L25:L26">
    <cfRule type="expression" dxfId="502" priority="34">
      <formula>$K7="CT (Contrôle terminal)"</formula>
    </cfRule>
    <cfRule type="expression" dxfId="501" priority="35">
      <formula>$K7="CCI (CC Intégral)"</formula>
    </cfRule>
  </conditionalFormatting>
  <conditionalFormatting sqref="L27">
    <cfRule type="expression" dxfId="500" priority="727">
      <formula>$K8="CCI (CC Intégral)"</formula>
    </cfRule>
    <cfRule type="expression" dxfId="499" priority="726">
      <formula>$K8="CT (Contrôle terminal)"</formula>
    </cfRule>
  </conditionalFormatting>
  <conditionalFormatting sqref="L28">
    <cfRule type="expression" dxfId="498" priority="723">
      <formula>$K8="CCI (CC Intégral)"</formula>
    </cfRule>
    <cfRule type="expression" dxfId="497" priority="722">
      <formula>$K8="CT (Contrôle terminal)"</formula>
    </cfRule>
  </conditionalFormatting>
  <conditionalFormatting sqref="L29">
    <cfRule type="expression" dxfId="496" priority="719">
      <formula>$K8="CCI (CC Intégral)"</formula>
    </cfRule>
    <cfRule type="expression" dxfId="495" priority="718">
      <formula>$K8="CT (Contrôle terminal)"</formula>
    </cfRule>
  </conditionalFormatting>
  <conditionalFormatting sqref="L30:L39">
    <cfRule type="expression" dxfId="494" priority="77">
      <formula>$K6="CCI (CC Intégral)"</formula>
    </cfRule>
    <cfRule type="expression" dxfId="493" priority="76">
      <formula>$K6="CT (Contrôle terminal)"</formula>
    </cfRule>
  </conditionalFormatting>
  <conditionalFormatting sqref="L40:L42">
    <cfRule type="expression" dxfId="492" priority="93">
      <formula>$K17="CCI (CC Intégral)"</formula>
    </cfRule>
    <cfRule type="expression" dxfId="491" priority="92">
      <formula>$K17="CT (Contrôle terminal)"</formula>
    </cfRule>
  </conditionalFormatting>
  <conditionalFormatting sqref="L43:L44">
    <cfRule type="expression" dxfId="490" priority="119">
      <formula>$K19="CT (Contrôle terminal)"</formula>
    </cfRule>
    <cfRule type="expression" dxfId="489" priority="120">
      <formula>$K19="CCI (CC Intégral)"</formula>
    </cfRule>
  </conditionalFormatting>
  <conditionalFormatting sqref="L18:M18">
    <cfRule type="expression" dxfId="488" priority="74">
      <formula>$K18="CT (Contrôle terminal)"</formula>
    </cfRule>
  </conditionalFormatting>
  <conditionalFormatting sqref="L45:M307">
    <cfRule type="expression" dxfId="487" priority="128">
      <formula>$K45="CT (Contrôle terminal)"</formula>
    </cfRule>
  </conditionalFormatting>
  <conditionalFormatting sqref="M19:M42">
    <cfRule type="expression" dxfId="486" priority="27">
      <formula>$K19="CT (Contrôle terminal)"</formula>
    </cfRule>
  </conditionalFormatting>
  <conditionalFormatting sqref="M43:M44">
    <cfRule type="expression" dxfId="485" priority="118">
      <formula>$K43="CT (Contrôle terminal)"</formula>
    </cfRule>
  </conditionalFormatting>
  <conditionalFormatting sqref="N18:O307">
    <cfRule type="expression" dxfId="484" priority="25">
      <formula>$K18="CCI (CC Intégral)"</formula>
    </cfRule>
  </conditionalFormatting>
  <conditionalFormatting sqref="P30:Q307 P18:Q18">
    <cfRule type="expression" dxfId="483" priority="78">
      <formula>$K18="CC&amp;CT"</formula>
    </cfRule>
    <cfRule type="expression" dxfId="482" priority="81">
      <formula>$K18="CT (Contrôle terminal)"</formula>
    </cfRule>
  </conditionalFormatting>
  <conditionalFormatting sqref="P31:Q33">
    <cfRule type="expression" dxfId="481" priority="53">
      <formula>$C31="Fermeture"</formula>
    </cfRule>
    <cfRule type="expression" dxfId="480" priority="51">
      <formula>$C31="Modification"</formula>
    </cfRule>
    <cfRule type="expression" dxfId="479" priority="49">
      <formula>$K31="CCI (CC Intégral)"</formula>
    </cfRule>
    <cfRule type="expression" dxfId="478" priority="50">
      <formula>$C31="Modification MCC"</formula>
    </cfRule>
    <cfRule type="expression" dxfId="477" priority="52">
      <formula>$C31="Création"</formula>
    </cfRule>
  </conditionalFormatting>
  <conditionalFormatting sqref="P35:Q36">
    <cfRule type="expression" dxfId="476" priority="44">
      <formula>$K35="CCI (CC Intégral)"</formula>
    </cfRule>
    <cfRule type="expression" dxfId="475" priority="45">
      <formula>$C35="Modification MCC"</formula>
    </cfRule>
    <cfRule type="expression" dxfId="474" priority="46">
      <formula>$C35="Modification"</formula>
    </cfRule>
    <cfRule type="expression" dxfId="473" priority="47">
      <formula>$C35="Création"</formula>
    </cfRule>
    <cfRule type="expression" dxfId="472" priority="48">
      <formula>$C35="Fermeture"</formula>
    </cfRule>
  </conditionalFormatting>
  <conditionalFormatting sqref="P38:Q38">
    <cfRule type="expression" dxfId="471" priority="43">
      <formula>$K38="CCI (CC Intégral)"</formula>
    </cfRule>
  </conditionalFormatting>
  <conditionalFormatting sqref="P41:Q42">
    <cfRule type="expression" dxfId="470" priority="42">
      <formula>$K41="CCI (CC Intégral)"</formula>
    </cfRule>
  </conditionalFormatting>
  <conditionalFormatting sqref="P30:U30 A45:U305 V16">
    <cfRule type="expression" dxfId="469" priority="139">
      <formula>$C16="Modification MCC"</formula>
    </cfRule>
  </conditionalFormatting>
  <conditionalFormatting sqref="P30:U30 A45:U307 A18:V18 A19:P29 S19:U29">
    <cfRule type="expression" dxfId="468" priority="143">
      <formula>$C18="Modification"</formula>
    </cfRule>
  </conditionalFormatting>
  <conditionalFormatting sqref="P31:U36 R43:U44">
    <cfRule type="expression" dxfId="467" priority="110">
      <formula>$C31="Modification"</formula>
    </cfRule>
    <cfRule type="expression" dxfId="466" priority="111">
      <formula>$C31="Création"</formula>
    </cfRule>
    <cfRule type="expression" dxfId="465" priority="112">
      <formula>$C31="Fermeture"</formula>
    </cfRule>
    <cfRule type="expression" dxfId="464" priority="109">
      <formula>$C31="Modification MCC"</formula>
    </cfRule>
  </conditionalFormatting>
  <conditionalFormatting sqref="Q39">
    <cfRule type="expression" dxfId="463" priority="41">
      <formula>$K39="CCI (CC Intégral)"</formula>
    </cfRule>
  </conditionalFormatting>
  <conditionalFormatting sqref="S1:T18 S30:T30 S45:T1006">
    <cfRule type="expression" dxfId="462" priority="129">
      <formula>$R1="Autres"</formula>
    </cfRule>
  </conditionalFormatting>
  <conditionalFormatting sqref="S19:T29">
    <cfRule type="expression" dxfId="461" priority="23">
      <formula>$P19="Autres"</formula>
    </cfRule>
  </conditionalFormatting>
  <conditionalFormatting sqref="S27:T29">
    <cfRule type="expression" dxfId="460" priority="6">
      <formula>$K27="CCI (CC Intégral)"</formula>
    </cfRule>
  </conditionalFormatting>
  <conditionalFormatting sqref="S31:T44">
    <cfRule type="expression" dxfId="459" priority="71">
      <formula>$P31="Autres"</formula>
    </cfRule>
  </conditionalFormatting>
  <conditionalFormatting sqref="U1:U18 V18 U30 U45:U1006">
    <cfRule type="expression" dxfId="458" priority="130">
      <formula>$R1="CT (Contrôle terminal)"</formula>
    </cfRule>
  </conditionalFormatting>
  <conditionalFormatting sqref="U19:U29">
    <cfRule type="expression" dxfId="457" priority="24">
      <formula>$P19="CT (Contrôle terminal)"</formula>
    </cfRule>
  </conditionalFormatting>
  <conditionalFormatting sqref="U31:U44">
    <cfRule type="expression" dxfId="456" priority="59">
      <formula>$P31="CT (Contrôle terminal)"</formula>
    </cfRule>
  </conditionalFormatting>
  <conditionalFormatting sqref="U39">
    <cfRule type="expression" dxfId="455" priority="60">
      <formula>$B39="Option"</formula>
    </cfRule>
    <cfRule type="expression" dxfId="454" priority="61">
      <formula>$C39="Modification MCC"</formula>
    </cfRule>
    <cfRule type="expression" dxfId="453" priority="62">
      <formula>$C39="Modification"</formula>
    </cfRule>
    <cfRule type="expression" dxfId="452" priority="63">
      <formula>$C39="Création"</formula>
    </cfRule>
    <cfRule type="expression" dxfId="451" priority="64">
      <formula>$C39="Fermeture"</formula>
    </cfRule>
  </conditionalFormatting>
  <conditionalFormatting sqref="V19">
    <cfRule type="expression" dxfId="450" priority="16">
      <formula>$F19="Modification"</formula>
    </cfRule>
    <cfRule type="expression" dxfId="449" priority="17">
      <formula>$F19="Création"</formula>
    </cfRule>
    <cfRule type="expression" dxfId="448" priority="15">
      <formula>$F19="Fermeture"</formula>
    </cfRule>
  </conditionalFormatting>
  <conditionalFormatting sqref="V33">
    <cfRule type="expression" dxfId="447" priority="104">
      <formula>$C33="Création"</formula>
    </cfRule>
    <cfRule type="expression" dxfId="446" priority="103">
      <formula>$C33="Modification"</formula>
    </cfRule>
    <cfRule type="expression" dxfId="445" priority="102">
      <formula>$C33="Modification MCC"</formula>
    </cfRule>
    <cfRule type="expression" dxfId="444" priority="101">
      <formula>$P33="CT (Contrôle terminal)"</formula>
    </cfRule>
    <cfRule type="expression" dxfId="443" priority="100">
      <formula>$B33="Option"</formula>
    </cfRule>
    <cfRule type="expression" dxfId="442" priority="105">
      <formula>$C33="Fermeture"</formula>
    </cfRule>
  </conditionalFormatting>
  <conditionalFormatting sqref="V45">
    <cfRule type="expression" dxfId="441" priority="13">
      <formula>$C45="Fermeture"</formula>
    </cfRule>
    <cfRule type="expression" dxfId="440" priority="12">
      <formula>$C45="Création"</formula>
    </cfRule>
    <cfRule type="expression" dxfId="439" priority="11">
      <formula>$C45="Modification"</formula>
    </cfRule>
    <cfRule type="expression" dxfId="438" priority="10">
      <formula>$C45="Modification MCC"</formula>
    </cfRule>
    <cfRule type="expression" dxfId="437" priority="9">
      <formula>$R45="CT (Contrôle terminal)"</formula>
    </cfRule>
    <cfRule type="expression" dxfId="436" priority="8">
      <formula>$B45="Option"</formula>
    </cfRule>
  </conditionalFormatting>
  <dataValidations count="6">
    <dataValidation type="list" allowBlank="1" showInputMessage="1" showErrorMessage="1" sqref="G19 F19:F29 E19:E22 E24:E29 E30:I307 H19:I29" xr:uid="{00000000-0002-0000-0400-000000000000}">
      <formula1>"OUI, NON"</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P19:P29 R30:R307" xr:uid="{00000000-0002-0000-0400-000001000000}">
      <formula1>"CT (Contrôle terminal), Autres"</formula1>
    </dataValidation>
    <dataValidation type="list" allowBlank="1" showInputMessage="1" showErrorMessage="1" sqref="N30:N307 N19:N28 S30:S307 S19:S28" xr:uid="{00000000-0002-0000-0400-000005000000}">
      <formula1>List_Controle</formula1>
    </dataValidation>
    <dataValidation type="list" allowBlank="1" showInputMessage="1" showErrorMessage="1" sqref="C19:C307" xr:uid="{00000000-0002-0000-0400-000003000000}">
      <formula1>"Modification MCC"</formula1>
    </dataValidation>
    <dataValidation type="list" allowBlank="1" showInputMessage="1" showErrorMessage="1" sqref="K19:K307" xr:uid="{00000000-0002-0000-0400-000004000000}">
      <formula1>List_Controle2</formula1>
    </dataValidation>
  </dataValidations>
  <pageMargins left="0.7" right="0.7" top="0.75" bottom="0.75" header="0.3" footer="0.3"/>
  <pageSetup paperSize="9" orientation="portrait" verticalDpi="0" r:id="rId1"/>
  <ignoredErrors>
    <ignoredError sqref="C32:C48 C49:C60 C61:C145"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302"/>
  <sheetViews>
    <sheetView topLeftCell="A33" zoomScale="50" zoomScaleNormal="50" workbookViewId="0">
      <selection activeCell="B23" sqref="B23:B25"/>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6"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54.109375" style="16" customWidth="1"/>
  </cols>
  <sheetData>
    <row r="1" spans="1:10" x14ac:dyDescent="0.3">
      <c r="A1" s="259"/>
      <c r="B1" s="259"/>
      <c r="C1" s="259"/>
      <c r="D1" s="259"/>
      <c r="E1" s="259"/>
      <c r="F1" s="259"/>
      <c r="G1" s="259"/>
      <c r="H1" s="259"/>
      <c r="I1" s="259"/>
      <c r="J1" s="259"/>
    </row>
    <row r="2" spans="1:10" x14ac:dyDescent="0.3">
      <c r="A2" s="259"/>
      <c r="B2" s="259"/>
      <c r="C2" s="259"/>
      <c r="D2" s="259"/>
      <c r="E2" s="259"/>
      <c r="F2" s="259"/>
      <c r="G2" s="259"/>
      <c r="H2" s="259"/>
      <c r="I2" s="259"/>
      <c r="J2" s="259"/>
    </row>
    <row r="3" spans="1:10" x14ac:dyDescent="0.3">
      <c r="A3" s="259"/>
      <c r="B3" s="259"/>
      <c r="C3" s="259"/>
      <c r="D3" s="259"/>
      <c r="E3" s="259"/>
      <c r="F3" s="259"/>
      <c r="G3" s="259"/>
      <c r="H3" s="259"/>
      <c r="I3" s="259"/>
      <c r="J3" s="259"/>
    </row>
    <row r="4" spans="1:10" x14ac:dyDescent="0.3">
      <c r="A4" s="259"/>
      <c r="B4" s="259"/>
      <c r="C4" s="259"/>
      <c r="D4" s="259"/>
      <c r="E4" s="259"/>
      <c r="F4" s="259"/>
      <c r="G4" s="259"/>
      <c r="H4" s="259"/>
      <c r="I4" s="259"/>
      <c r="J4" s="259"/>
    </row>
    <row r="5" spans="1:10" x14ac:dyDescent="0.3">
      <c r="A5" s="259"/>
      <c r="B5" s="259"/>
      <c r="C5" s="259"/>
      <c r="D5" s="259"/>
      <c r="E5" s="259"/>
      <c r="F5" s="259"/>
      <c r="G5" s="259"/>
      <c r="H5" s="259"/>
      <c r="I5" s="259"/>
      <c r="J5" s="259"/>
    </row>
    <row r="6" spans="1:10" x14ac:dyDescent="0.3">
      <c r="A6" s="259"/>
      <c r="B6" s="259"/>
      <c r="C6" s="259"/>
      <c r="D6" s="259"/>
      <c r="E6" s="259"/>
      <c r="F6" s="259"/>
      <c r="G6" s="259"/>
      <c r="H6" s="259"/>
      <c r="I6" s="259"/>
      <c r="J6" s="259"/>
    </row>
    <row r="7" spans="1:10" ht="18" customHeight="1" x14ac:dyDescent="0.3">
      <c r="A7" s="241" t="s">
        <v>242</v>
      </c>
      <c r="B7" s="244" t="str">
        <f>'Fiche Générale'!B3</f>
        <v>Portail_SV</v>
      </c>
      <c r="C7" s="241" t="s">
        <v>243</v>
      </c>
      <c r="D7" s="241"/>
      <c r="E7" s="243" t="str">
        <f>'Fiche Générale'!B4</f>
        <v>Sciences de la vie</v>
      </c>
      <c r="F7" s="244"/>
      <c r="G7" s="241" t="s">
        <v>244</v>
      </c>
      <c r="H7" s="287" t="str">
        <f>'Fiche Générale'!B5</f>
        <v>SLVBM3</v>
      </c>
      <c r="I7" s="287"/>
      <c r="J7" s="287"/>
    </row>
    <row r="8" spans="1:10" ht="18" customHeight="1" x14ac:dyDescent="0.3">
      <c r="A8" s="241"/>
      <c r="B8" s="246"/>
      <c r="C8" s="241"/>
      <c r="D8" s="241"/>
      <c r="E8" s="245"/>
      <c r="F8" s="246"/>
      <c r="G8" s="241"/>
      <c r="H8" s="287"/>
      <c r="I8" s="287"/>
      <c r="J8" s="287"/>
    </row>
    <row r="9" spans="1:10" ht="18" customHeight="1" x14ac:dyDescent="0.3">
      <c r="A9" s="241"/>
      <c r="B9" s="246"/>
      <c r="C9" s="241"/>
      <c r="D9" s="241"/>
      <c r="E9" s="247"/>
      <c r="F9" s="248"/>
      <c r="G9" s="241"/>
      <c r="H9" s="287"/>
      <c r="I9" s="287"/>
      <c r="J9" s="287"/>
    </row>
    <row r="10" spans="1:10" ht="18" customHeight="1" x14ac:dyDescent="0.3">
      <c r="A10" s="241"/>
      <c r="B10" s="246"/>
      <c r="C10" s="242" t="s">
        <v>245</v>
      </c>
      <c r="D10" s="242"/>
      <c r="E10" s="250" t="str">
        <f>'Fiche Générale'!B9</f>
        <v>Biologie Moléculaire et Génétique (BMG)</v>
      </c>
      <c r="F10" s="251"/>
      <c r="G10" s="251"/>
      <c r="H10" s="251"/>
      <c r="I10" s="251"/>
      <c r="J10" s="252"/>
    </row>
    <row r="11" spans="1:10" ht="18" customHeight="1" x14ac:dyDescent="0.3">
      <c r="A11" s="241"/>
      <c r="B11" s="248"/>
      <c r="C11" s="242"/>
      <c r="D11" s="242"/>
      <c r="E11" s="253"/>
      <c r="F11" s="254"/>
      <c r="G11" s="254"/>
      <c r="H11" s="254"/>
      <c r="I11" s="254"/>
      <c r="J11" s="255"/>
    </row>
    <row r="13" spans="1:10" x14ac:dyDescent="0.3">
      <c r="A13" s="249" t="s">
        <v>246</v>
      </c>
      <c r="B13" s="284" t="str">
        <f>'S5 Maquette'!B13:B14</f>
        <v>3 ème Année de Licence</v>
      </c>
      <c r="C13" s="249" t="s">
        <v>248</v>
      </c>
      <c r="D13" s="249"/>
      <c r="E13" s="266">
        <f>'S5 Maquette'!E13:F14</f>
        <v>0</v>
      </c>
      <c r="F13" s="266"/>
      <c r="G13" s="249" t="s">
        <v>201</v>
      </c>
      <c r="H13" s="224" t="e">
        <f>Calcul!D7</f>
        <v>#REF!</v>
      </c>
      <c r="I13" s="224"/>
    </row>
    <row r="14" spans="1:10" x14ac:dyDescent="0.3">
      <c r="A14" s="249"/>
      <c r="B14" s="286"/>
      <c r="C14" s="249"/>
      <c r="D14" s="249"/>
      <c r="E14" s="266"/>
      <c r="F14" s="266"/>
      <c r="G14" s="249"/>
      <c r="H14" s="224"/>
      <c r="I14" s="224"/>
    </row>
    <row r="15" spans="1:10" x14ac:dyDescent="0.3">
      <c r="A15" s="249" t="s">
        <v>249</v>
      </c>
      <c r="B15" s="260" t="s">
        <v>186</v>
      </c>
      <c r="C15" s="262" t="s">
        <v>250</v>
      </c>
      <c r="D15" s="263"/>
      <c r="E15" s="249"/>
      <c r="F15" s="249"/>
      <c r="G15" s="249" t="s">
        <v>202</v>
      </c>
      <c r="H15" s="224" t="e">
        <f>Calcul!D20</f>
        <v>#REF!</v>
      </c>
      <c r="I15" s="224"/>
    </row>
    <row r="16" spans="1:10" x14ac:dyDescent="0.3">
      <c r="A16" s="249"/>
      <c r="B16" s="261"/>
      <c r="C16" s="264"/>
      <c r="D16" s="265"/>
      <c r="E16" s="249"/>
      <c r="F16" s="249"/>
      <c r="G16" s="249"/>
      <c r="H16" s="224"/>
      <c r="I16" s="224"/>
    </row>
    <row r="17" spans="1:15" x14ac:dyDescent="0.3">
      <c r="I17" s="17"/>
      <c r="J17" s="17"/>
      <c r="K17" s="17"/>
      <c r="L17" s="17"/>
      <c r="M17" s="17"/>
      <c r="N17" s="17"/>
    </row>
    <row r="18" spans="1:15" ht="49.2" customHeight="1" x14ac:dyDescent="0.3">
      <c r="A18" s="3" t="s">
        <v>251</v>
      </c>
      <c r="B18" s="3" t="s">
        <v>252</v>
      </c>
      <c r="C18" s="3" t="s">
        <v>3</v>
      </c>
      <c r="D18" s="3" t="s">
        <v>253</v>
      </c>
      <c r="E18" s="3" t="s">
        <v>6</v>
      </c>
      <c r="F18" s="3" t="s">
        <v>5</v>
      </c>
      <c r="G18" s="3" t="s">
        <v>254</v>
      </c>
      <c r="H18" s="3" t="s">
        <v>116</v>
      </c>
      <c r="I18" s="3" t="s">
        <v>184</v>
      </c>
      <c r="J18" s="3" t="s">
        <v>187</v>
      </c>
      <c r="K18" s="3" t="s">
        <v>188</v>
      </c>
      <c r="L18" s="3" t="s">
        <v>255</v>
      </c>
      <c r="M18" s="3" t="s">
        <v>4</v>
      </c>
      <c r="N18" s="3" t="s">
        <v>256</v>
      </c>
      <c r="O18" s="4" t="s">
        <v>257</v>
      </c>
    </row>
    <row r="19" spans="1:15" ht="43.2" customHeight="1" x14ac:dyDescent="0.3">
      <c r="A19" s="49">
        <v>0</v>
      </c>
      <c r="B19" s="50" t="s">
        <v>416</v>
      </c>
      <c r="C19" s="51" t="s">
        <v>13</v>
      </c>
      <c r="D19" s="51">
        <v>3</v>
      </c>
      <c r="E19" s="65"/>
      <c r="F19" s="65"/>
      <c r="G19" s="134"/>
      <c r="H19" s="66"/>
      <c r="I19" s="66"/>
      <c r="J19" s="66"/>
      <c r="K19" s="66"/>
      <c r="L19" s="66"/>
      <c r="M19" s="66"/>
      <c r="N19" s="65"/>
      <c r="O19" s="256" t="s">
        <v>439</v>
      </c>
    </row>
    <row r="20" spans="1:15" ht="43.2" customHeight="1" x14ac:dyDescent="0.3">
      <c r="A20" s="49" t="s">
        <v>258</v>
      </c>
      <c r="B20" s="50" t="s">
        <v>321</v>
      </c>
      <c r="C20" s="51" t="s">
        <v>23</v>
      </c>
      <c r="D20" s="66"/>
      <c r="E20" s="65"/>
      <c r="F20" s="65"/>
      <c r="G20" s="135" t="s">
        <v>455</v>
      </c>
      <c r="H20" s="66"/>
      <c r="I20" s="66"/>
      <c r="J20" s="66"/>
      <c r="K20" s="66"/>
      <c r="L20" s="66"/>
      <c r="M20" s="66"/>
      <c r="N20" s="65"/>
      <c r="O20" s="257"/>
    </row>
    <row r="21" spans="1:15" ht="43.2" customHeight="1" x14ac:dyDescent="0.3">
      <c r="A21" s="49" t="s">
        <v>259</v>
      </c>
      <c r="B21" s="50" t="s">
        <v>417</v>
      </c>
      <c r="C21" s="51" t="s">
        <v>23</v>
      </c>
      <c r="D21" s="66"/>
      <c r="E21" s="65"/>
      <c r="F21" s="65"/>
      <c r="G21" s="135" t="s">
        <v>456</v>
      </c>
      <c r="H21" s="66"/>
      <c r="I21" s="66"/>
      <c r="J21" s="66"/>
      <c r="K21" s="66"/>
      <c r="L21" s="66"/>
      <c r="M21" s="66"/>
      <c r="N21" s="65"/>
      <c r="O21" s="288"/>
    </row>
    <row r="22" spans="1:15" ht="43.2" customHeight="1" x14ac:dyDescent="0.3">
      <c r="A22" s="49">
        <v>0</v>
      </c>
      <c r="B22" s="122" t="s">
        <v>418</v>
      </c>
      <c r="C22" s="51" t="s">
        <v>13</v>
      </c>
      <c r="D22" s="51">
        <v>3</v>
      </c>
      <c r="E22" s="65"/>
      <c r="F22" s="65"/>
      <c r="G22" s="134"/>
      <c r="H22" s="66"/>
      <c r="I22" s="66"/>
      <c r="J22" s="66"/>
      <c r="K22" s="66"/>
      <c r="L22" s="66"/>
      <c r="M22" s="66"/>
      <c r="N22" s="65"/>
      <c r="O22" s="5"/>
    </row>
    <row r="23" spans="1:15" ht="43.2" customHeight="1" x14ac:dyDescent="0.3">
      <c r="A23" s="24"/>
      <c r="B23" s="160" t="s">
        <v>457</v>
      </c>
      <c r="C23" s="101"/>
      <c r="D23" s="123"/>
      <c r="E23" s="102"/>
      <c r="F23" s="154" t="s">
        <v>15</v>
      </c>
      <c r="G23" s="102"/>
      <c r="H23" s="103"/>
      <c r="I23" s="104"/>
      <c r="J23" s="104"/>
      <c r="K23" s="101"/>
      <c r="L23" s="101"/>
      <c r="M23" s="101"/>
      <c r="N23" s="102"/>
      <c r="O23" s="8"/>
    </row>
    <row r="24" spans="1:15" ht="43.2" customHeight="1" x14ac:dyDescent="0.35">
      <c r="A24" s="25"/>
      <c r="B24" s="161" t="s">
        <v>483</v>
      </c>
      <c r="C24" s="101"/>
      <c r="D24" s="103"/>
      <c r="E24" s="102"/>
      <c r="F24" s="154" t="s">
        <v>15</v>
      </c>
      <c r="G24" s="101" t="s">
        <v>458</v>
      </c>
      <c r="H24" s="103"/>
      <c r="I24" s="101">
        <v>6</v>
      </c>
      <c r="J24" s="101"/>
      <c r="K24" s="101">
        <v>14</v>
      </c>
      <c r="L24" s="101"/>
      <c r="M24" s="101" t="s">
        <v>14</v>
      </c>
      <c r="N24" s="101"/>
      <c r="O24" s="81" t="s">
        <v>484</v>
      </c>
    </row>
    <row r="25" spans="1:15" ht="43.2" customHeight="1" x14ac:dyDescent="0.35">
      <c r="A25" s="25"/>
      <c r="B25" s="162" t="s">
        <v>481</v>
      </c>
      <c r="C25" s="105"/>
      <c r="D25" s="106"/>
      <c r="E25" s="107"/>
      <c r="F25" s="155" t="s">
        <v>15</v>
      </c>
      <c r="G25" s="107"/>
      <c r="H25" s="106"/>
      <c r="I25" s="105"/>
      <c r="J25" s="105"/>
      <c r="K25" s="105"/>
      <c r="L25" s="105"/>
      <c r="M25" s="105" t="s">
        <v>24</v>
      </c>
      <c r="N25" s="107"/>
      <c r="O25" s="131" t="s">
        <v>441</v>
      </c>
    </row>
    <row r="26" spans="1:15" ht="43.2" customHeight="1" x14ac:dyDescent="0.3">
      <c r="A26" s="60">
        <v>1</v>
      </c>
      <c r="B26" s="82" t="s">
        <v>322</v>
      </c>
      <c r="C26" s="62" t="s">
        <v>13</v>
      </c>
      <c r="D26" s="62">
        <v>6</v>
      </c>
      <c r="E26" s="54"/>
      <c r="F26" s="54"/>
      <c r="G26" s="62" t="s">
        <v>419</v>
      </c>
      <c r="H26" s="62"/>
      <c r="I26" s="62"/>
      <c r="J26" s="62"/>
      <c r="K26" s="62"/>
      <c r="L26" s="62"/>
      <c r="M26" s="62"/>
      <c r="N26" s="54"/>
      <c r="O26" s="54"/>
    </row>
    <row r="27" spans="1:15" ht="43.2" customHeight="1" x14ac:dyDescent="0.3">
      <c r="A27" s="60" t="s">
        <v>261</v>
      </c>
      <c r="B27" s="61" t="s">
        <v>323</v>
      </c>
      <c r="C27" s="62" t="s">
        <v>23</v>
      </c>
      <c r="D27" s="62"/>
      <c r="E27" s="54"/>
      <c r="F27" s="54"/>
      <c r="G27" s="62" t="s">
        <v>420</v>
      </c>
      <c r="H27" s="62" t="s">
        <v>151</v>
      </c>
      <c r="I27" s="62">
        <v>16</v>
      </c>
      <c r="J27" s="62">
        <v>4</v>
      </c>
      <c r="K27" s="62">
        <v>12</v>
      </c>
      <c r="L27" s="62"/>
      <c r="M27" s="62" t="s">
        <v>14</v>
      </c>
      <c r="N27" s="54"/>
      <c r="O27" s="5" t="s">
        <v>383</v>
      </c>
    </row>
    <row r="28" spans="1:15" ht="43.2" customHeight="1" x14ac:dyDescent="0.3">
      <c r="A28" s="60" t="s">
        <v>263</v>
      </c>
      <c r="B28" s="61" t="s">
        <v>324</v>
      </c>
      <c r="C28" s="62" t="s">
        <v>23</v>
      </c>
      <c r="D28" s="62"/>
      <c r="E28" s="54"/>
      <c r="F28" s="54"/>
      <c r="G28" s="62" t="s">
        <v>421</v>
      </c>
      <c r="H28" s="62" t="s">
        <v>170</v>
      </c>
      <c r="I28" s="62">
        <v>20</v>
      </c>
      <c r="J28" s="62">
        <v>8</v>
      </c>
      <c r="K28" s="62">
        <v>8</v>
      </c>
      <c r="L28" s="62"/>
      <c r="M28" s="62" t="s">
        <v>14</v>
      </c>
      <c r="N28" s="54"/>
      <c r="O28" s="5" t="s">
        <v>383</v>
      </c>
    </row>
    <row r="29" spans="1:15" ht="43.2" customHeight="1" x14ac:dyDescent="0.3">
      <c r="A29" s="60">
        <v>2</v>
      </c>
      <c r="B29" s="69" t="s">
        <v>325</v>
      </c>
      <c r="C29" s="62" t="s">
        <v>13</v>
      </c>
      <c r="D29" s="62">
        <v>6</v>
      </c>
      <c r="E29" s="54"/>
      <c r="F29" s="54"/>
      <c r="G29" s="7" t="s">
        <v>422</v>
      </c>
      <c r="H29" s="62"/>
      <c r="I29" s="62"/>
      <c r="J29" s="62"/>
      <c r="K29" s="62"/>
      <c r="L29" s="62"/>
      <c r="M29" s="62"/>
      <c r="N29" s="54"/>
      <c r="O29" s="5"/>
    </row>
    <row r="30" spans="1:15" ht="43.2" customHeight="1" x14ac:dyDescent="0.3">
      <c r="A30" s="24" t="s">
        <v>268</v>
      </c>
      <c r="B30" s="6" t="s">
        <v>326</v>
      </c>
      <c r="C30" s="7" t="s">
        <v>23</v>
      </c>
      <c r="D30" s="7"/>
      <c r="E30" s="5"/>
      <c r="F30" s="5"/>
      <c r="G30" s="7" t="s">
        <v>423</v>
      </c>
      <c r="H30" s="7" t="s">
        <v>169</v>
      </c>
      <c r="I30" s="7">
        <v>14</v>
      </c>
      <c r="J30" s="7">
        <v>16</v>
      </c>
      <c r="K30" s="7">
        <v>0</v>
      </c>
      <c r="L30" s="7"/>
      <c r="M30" s="7" t="s">
        <v>14</v>
      </c>
      <c r="N30" s="5"/>
      <c r="O30" s="5"/>
    </row>
    <row r="31" spans="1:15" ht="43.2" customHeight="1" x14ac:dyDescent="0.3">
      <c r="A31" s="24" t="s">
        <v>270</v>
      </c>
      <c r="B31" s="6" t="s">
        <v>327</v>
      </c>
      <c r="C31" s="7" t="s">
        <v>23</v>
      </c>
      <c r="D31" s="7"/>
      <c r="E31" s="5"/>
      <c r="F31" s="5"/>
      <c r="G31" s="7" t="s">
        <v>424</v>
      </c>
      <c r="H31" s="7" t="s">
        <v>169</v>
      </c>
      <c r="I31" s="71">
        <v>18</v>
      </c>
      <c r="J31" s="7">
        <v>8</v>
      </c>
      <c r="K31" s="7">
        <v>15</v>
      </c>
      <c r="L31" s="7"/>
      <c r="M31" s="7" t="s">
        <v>14</v>
      </c>
      <c r="N31" s="5"/>
      <c r="O31" s="5" t="s">
        <v>384</v>
      </c>
    </row>
    <row r="32" spans="1:15" ht="43.2" customHeight="1" x14ac:dyDescent="0.3">
      <c r="A32" s="24">
        <v>3</v>
      </c>
      <c r="B32" s="6" t="s">
        <v>328</v>
      </c>
      <c r="C32" s="7" t="s">
        <v>23</v>
      </c>
      <c r="D32" s="7"/>
      <c r="E32" s="5"/>
      <c r="F32" s="5"/>
      <c r="G32" s="7"/>
      <c r="H32" s="7"/>
      <c r="I32" s="71"/>
      <c r="J32" s="7"/>
      <c r="K32" s="7"/>
      <c r="L32" s="7"/>
      <c r="M32" s="7"/>
      <c r="N32" s="5"/>
      <c r="O32" s="5"/>
    </row>
    <row r="33" spans="1:15" ht="43.2" customHeight="1" x14ac:dyDescent="0.3">
      <c r="A33" s="24"/>
      <c r="B33" s="73" t="s">
        <v>329</v>
      </c>
      <c r="C33" s="7" t="s">
        <v>38</v>
      </c>
      <c r="D33" s="7"/>
      <c r="E33" s="5"/>
      <c r="F33" s="5"/>
      <c r="G33" s="7"/>
      <c r="H33" s="7"/>
      <c r="I33" s="7"/>
      <c r="J33" s="7"/>
      <c r="K33" s="7"/>
      <c r="L33" s="7"/>
      <c r="M33" s="7"/>
      <c r="N33" s="5"/>
      <c r="O33" s="54"/>
    </row>
    <row r="34" spans="1:15" ht="43.2" customHeight="1" x14ac:dyDescent="0.3">
      <c r="A34" s="24" t="s">
        <v>273</v>
      </c>
      <c r="B34" s="70" t="s">
        <v>330</v>
      </c>
      <c r="C34" s="7" t="s">
        <v>13</v>
      </c>
      <c r="D34" s="7">
        <v>6</v>
      </c>
      <c r="E34" s="5"/>
      <c r="F34" s="5"/>
      <c r="G34" s="7" t="s">
        <v>436</v>
      </c>
      <c r="H34" s="7"/>
      <c r="I34" s="7"/>
      <c r="J34" s="7"/>
      <c r="K34" s="7"/>
      <c r="L34" s="7"/>
      <c r="M34" s="7"/>
      <c r="N34" s="5"/>
      <c r="O34" s="5"/>
    </row>
    <row r="35" spans="1:15" ht="43.2" customHeight="1" x14ac:dyDescent="0.3">
      <c r="A35" s="24" t="s">
        <v>331</v>
      </c>
      <c r="B35" s="6" t="s">
        <v>332</v>
      </c>
      <c r="C35" s="7" t="s">
        <v>23</v>
      </c>
      <c r="D35" s="7"/>
      <c r="E35" s="5"/>
      <c r="F35" s="5"/>
      <c r="G35" s="7" t="s">
        <v>437</v>
      </c>
      <c r="H35" s="7" t="s">
        <v>169</v>
      </c>
      <c r="I35" s="7">
        <v>20</v>
      </c>
      <c r="J35" s="7">
        <v>10</v>
      </c>
      <c r="K35" s="7"/>
      <c r="L35" s="7"/>
      <c r="M35" s="7" t="s">
        <v>14</v>
      </c>
      <c r="N35" s="5"/>
      <c r="O35" s="54"/>
    </row>
    <row r="36" spans="1:15" ht="43.2" customHeight="1" x14ac:dyDescent="0.3">
      <c r="A36" s="24" t="s">
        <v>333</v>
      </c>
      <c r="B36" s="5" t="s">
        <v>334</v>
      </c>
      <c r="C36" s="7" t="s">
        <v>23</v>
      </c>
      <c r="D36" s="7"/>
      <c r="E36" s="5"/>
      <c r="F36" s="5"/>
      <c r="G36" s="7" t="s">
        <v>438</v>
      </c>
      <c r="H36" s="7" t="s">
        <v>169</v>
      </c>
      <c r="I36" s="7">
        <v>2</v>
      </c>
      <c r="J36" s="7">
        <v>6</v>
      </c>
      <c r="K36" s="7">
        <v>30</v>
      </c>
      <c r="L36" s="7"/>
      <c r="M36" s="7" t="s">
        <v>14</v>
      </c>
      <c r="N36" s="5"/>
      <c r="O36" s="54" t="s">
        <v>335</v>
      </c>
    </row>
    <row r="37" spans="1:15" ht="43.2" customHeight="1" x14ac:dyDescent="0.3">
      <c r="A37" s="24" t="s">
        <v>275</v>
      </c>
      <c r="B37" s="72" t="s">
        <v>336</v>
      </c>
      <c r="C37" s="7" t="s">
        <v>13</v>
      </c>
      <c r="D37" s="7">
        <v>6</v>
      </c>
      <c r="E37" s="5"/>
      <c r="F37" s="5"/>
      <c r="G37" s="7" t="s">
        <v>433</v>
      </c>
      <c r="H37" s="7"/>
      <c r="I37" s="7"/>
      <c r="J37" s="7"/>
      <c r="K37" s="7"/>
      <c r="L37" s="7"/>
      <c r="M37" s="7"/>
      <c r="N37" s="5"/>
      <c r="O37" s="5"/>
    </row>
    <row r="38" spans="1:15" ht="43.2" customHeight="1" x14ac:dyDescent="0.3">
      <c r="A38" s="24" t="s">
        <v>337</v>
      </c>
      <c r="B38" s="85" t="s">
        <v>338</v>
      </c>
      <c r="C38" s="7" t="s">
        <v>23</v>
      </c>
      <c r="D38" s="7"/>
      <c r="E38" s="5"/>
      <c r="F38" s="5"/>
      <c r="G38" s="7" t="s">
        <v>434</v>
      </c>
      <c r="H38" s="7" t="s">
        <v>169</v>
      </c>
      <c r="I38" s="7">
        <v>16</v>
      </c>
      <c r="J38" s="7">
        <v>6</v>
      </c>
      <c r="K38" s="7">
        <v>15</v>
      </c>
      <c r="L38" s="7"/>
      <c r="M38" s="7" t="s">
        <v>14</v>
      </c>
      <c r="N38" s="5"/>
      <c r="O38" s="54" t="s">
        <v>339</v>
      </c>
    </row>
    <row r="39" spans="1:15" ht="43.2" customHeight="1" x14ac:dyDescent="0.3">
      <c r="A39" s="24" t="s">
        <v>340</v>
      </c>
      <c r="B39" s="6" t="s">
        <v>341</v>
      </c>
      <c r="C39" s="7" t="s">
        <v>23</v>
      </c>
      <c r="D39" s="7"/>
      <c r="E39" s="5"/>
      <c r="F39" s="5"/>
      <c r="G39" s="7" t="s">
        <v>435</v>
      </c>
      <c r="H39" s="7" t="s">
        <v>170</v>
      </c>
      <c r="I39" s="7">
        <v>24</v>
      </c>
      <c r="J39" s="7"/>
      <c r="K39" s="7">
        <v>18</v>
      </c>
      <c r="L39" s="7"/>
      <c r="M39" s="7" t="s">
        <v>14</v>
      </c>
      <c r="N39" s="5"/>
      <c r="O39" s="54" t="s">
        <v>342</v>
      </c>
    </row>
    <row r="40" spans="1:15" ht="43.2" customHeight="1" x14ac:dyDescent="0.3">
      <c r="A40" s="24">
        <v>4</v>
      </c>
      <c r="B40" s="6" t="s">
        <v>328</v>
      </c>
      <c r="C40" s="7" t="s">
        <v>13</v>
      </c>
      <c r="D40" s="7"/>
      <c r="E40" s="5"/>
      <c r="F40" s="5"/>
      <c r="G40" s="7"/>
      <c r="H40" s="7"/>
      <c r="I40" s="7"/>
      <c r="J40" s="7"/>
      <c r="K40" s="7"/>
      <c r="L40" s="7"/>
      <c r="M40" s="7"/>
      <c r="N40" s="5"/>
      <c r="O40" s="54"/>
    </row>
    <row r="41" spans="1:15" ht="43.2" customHeight="1" x14ac:dyDescent="0.3">
      <c r="A41" s="24"/>
      <c r="B41" s="73" t="s">
        <v>329</v>
      </c>
      <c r="C41" s="7" t="s">
        <v>38</v>
      </c>
      <c r="D41" s="7"/>
      <c r="E41" s="5"/>
      <c r="F41" s="5"/>
      <c r="G41" s="7"/>
      <c r="H41" s="7"/>
      <c r="I41" s="7"/>
      <c r="J41" s="7"/>
      <c r="K41" s="7"/>
      <c r="L41" s="7"/>
      <c r="M41" s="7"/>
      <c r="N41" s="5"/>
      <c r="O41" s="5"/>
    </row>
    <row r="42" spans="1:15" ht="43.2" customHeight="1" x14ac:dyDescent="0.3">
      <c r="A42" s="24" t="s">
        <v>279</v>
      </c>
      <c r="B42" s="72" t="s">
        <v>343</v>
      </c>
      <c r="C42" s="7" t="s">
        <v>13</v>
      </c>
      <c r="D42" s="7">
        <v>6</v>
      </c>
      <c r="E42" s="5"/>
      <c r="F42" s="5"/>
      <c r="G42" s="7" t="s">
        <v>428</v>
      </c>
      <c r="H42" s="7"/>
      <c r="I42" s="7"/>
      <c r="J42" s="7"/>
      <c r="K42" s="7"/>
      <c r="L42" s="7"/>
      <c r="M42" s="7" t="s">
        <v>14</v>
      </c>
      <c r="N42" s="5"/>
      <c r="O42" s="5"/>
    </row>
    <row r="43" spans="1:15" ht="43.2" customHeight="1" x14ac:dyDescent="0.3">
      <c r="A43" s="24" t="s">
        <v>344</v>
      </c>
      <c r="B43" s="85" t="s">
        <v>345</v>
      </c>
      <c r="C43" s="7" t="s">
        <v>23</v>
      </c>
      <c r="D43" s="7"/>
      <c r="E43" s="5"/>
      <c r="F43" s="5"/>
      <c r="G43" s="7" t="s">
        <v>432</v>
      </c>
      <c r="H43" s="7" t="s">
        <v>167</v>
      </c>
      <c r="I43" s="7">
        <v>32</v>
      </c>
      <c r="J43" s="7"/>
      <c r="K43" s="7">
        <v>15</v>
      </c>
      <c r="L43" s="7"/>
      <c r="M43" s="7" t="s">
        <v>14</v>
      </c>
      <c r="N43" s="5"/>
      <c r="O43" s="54" t="s">
        <v>346</v>
      </c>
    </row>
    <row r="44" spans="1:15" ht="43.2" customHeight="1" x14ac:dyDescent="0.3">
      <c r="A44" s="24" t="s">
        <v>347</v>
      </c>
      <c r="B44" s="85" t="s">
        <v>348</v>
      </c>
      <c r="C44" s="7"/>
      <c r="D44" s="7"/>
      <c r="E44" s="5"/>
      <c r="F44" s="5"/>
      <c r="G44" s="7"/>
      <c r="H44" s="7"/>
      <c r="I44" s="7"/>
      <c r="J44" s="7"/>
      <c r="K44" s="7"/>
      <c r="L44" s="7"/>
      <c r="M44" s="7"/>
      <c r="N44" s="5"/>
      <c r="O44" s="54"/>
    </row>
    <row r="45" spans="1:15" ht="43.2" customHeight="1" x14ac:dyDescent="0.3">
      <c r="A45" s="24"/>
      <c r="B45" s="73" t="s">
        <v>349</v>
      </c>
      <c r="C45" s="7"/>
      <c r="D45" s="7"/>
      <c r="E45" s="5"/>
      <c r="F45" s="5"/>
      <c r="G45" s="7"/>
      <c r="H45" s="7"/>
      <c r="I45" s="7"/>
      <c r="J45" s="7"/>
      <c r="K45" s="7"/>
      <c r="L45" s="7"/>
      <c r="M45" s="7"/>
      <c r="N45" s="5"/>
      <c r="O45" s="5"/>
    </row>
    <row r="46" spans="1:15" s="110" customFormat="1" ht="43.2" customHeight="1" x14ac:dyDescent="0.3">
      <c r="A46" s="108" t="s">
        <v>350</v>
      </c>
      <c r="B46" s="85" t="s">
        <v>351</v>
      </c>
      <c r="C46" s="71" t="s">
        <v>23</v>
      </c>
      <c r="D46" s="71"/>
      <c r="E46" s="109"/>
      <c r="F46" s="109"/>
      <c r="G46" s="71" t="s">
        <v>430</v>
      </c>
      <c r="H46" s="71" t="s">
        <v>169</v>
      </c>
      <c r="I46" s="71">
        <v>0</v>
      </c>
      <c r="J46" s="71">
        <v>16</v>
      </c>
      <c r="K46" s="71">
        <v>0</v>
      </c>
      <c r="L46" s="71"/>
      <c r="M46" s="71" t="s">
        <v>14</v>
      </c>
      <c r="N46" s="109"/>
      <c r="O46" s="111" t="s">
        <v>372</v>
      </c>
    </row>
    <row r="47" spans="1:15" ht="43.2" customHeight="1" x14ac:dyDescent="0.3">
      <c r="A47" s="24" t="s">
        <v>352</v>
      </c>
      <c r="B47" s="6" t="s">
        <v>353</v>
      </c>
      <c r="C47" s="7" t="s">
        <v>23</v>
      </c>
      <c r="D47" s="7"/>
      <c r="E47" s="5"/>
      <c r="F47" s="5"/>
      <c r="G47" s="7" t="s">
        <v>429</v>
      </c>
      <c r="H47" s="7" t="s">
        <v>168</v>
      </c>
      <c r="I47" s="7"/>
      <c r="J47" s="7">
        <v>18</v>
      </c>
      <c r="K47" s="7">
        <v>12</v>
      </c>
      <c r="L47" s="7"/>
      <c r="M47" s="7" t="s">
        <v>14</v>
      </c>
      <c r="N47" s="5"/>
      <c r="O47" s="54" t="s">
        <v>354</v>
      </c>
    </row>
    <row r="48" spans="1:15" ht="43.2" customHeight="1" x14ac:dyDescent="0.3">
      <c r="A48" s="24" t="s">
        <v>355</v>
      </c>
      <c r="B48" s="6" t="s">
        <v>356</v>
      </c>
      <c r="C48" s="7" t="s">
        <v>23</v>
      </c>
      <c r="D48" s="7"/>
      <c r="E48" s="5"/>
      <c r="F48" s="5"/>
      <c r="G48" s="7" t="s">
        <v>431</v>
      </c>
      <c r="H48" s="7" t="s">
        <v>169</v>
      </c>
      <c r="I48" s="7">
        <v>26</v>
      </c>
      <c r="J48" s="7">
        <v>16</v>
      </c>
      <c r="K48" s="7">
        <v>4</v>
      </c>
      <c r="L48" s="7"/>
      <c r="M48" s="7" t="s">
        <v>14</v>
      </c>
      <c r="N48" s="5"/>
      <c r="O48" s="5" t="s">
        <v>383</v>
      </c>
    </row>
    <row r="49" spans="1:15" ht="43.2" customHeight="1" x14ac:dyDescent="0.3">
      <c r="A49" s="24" t="s">
        <v>282</v>
      </c>
      <c r="B49" s="72" t="s">
        <v>357</v>
      </c>
      <c r="C49" s="7" t="s">
        <v>13</v>
      </c>
      <c r="D49" s="7">
        <v>6</v>
      </c>
      <c r="E49" s="81"/>
      <c r="F49" s="81"/>
      <c r="G49" s="7" t="s">
        <v>426</v>
      </c>
      <c r="H49" s="7"/>
      <c r="I49" s="7"/>
      <c r="J49" s="7"/>
      <c r="K49" s="7"/>
      <c r="L49" s="7"/>
      <c r="M49" s="7"/>
      <c r="N49" s="81"/>
      <c r="O49" s="8"/>
    </row>
    <row r="50" spans="1:15" ht="43.2" customHeight="1" x14ac:dyDescent="0.3">
      <c r="A50" s="24" t="s">
        <v>358</v>
      </c>
      <c r="B50" s="5" t="s">
        <v>359</v>
      </c>
      <c r="C50" s="7" t="s">
        <v>23</v>
      </c>
      <c r="D50" s="7"/>
      <c r="E50" s="81"/>
      <c r="F50" s="81"/>
      <c r="G50" s="7" t="s">
        <v>425</v>
      </c>
      <c r="H50" s="7" t="s">
        <v>171</v>
      </c>
      <c r="I50" s="7">
        <v>30</v>
      </c>
      <c r="J50" s="7">
        <v>18</v>
      </c>
      <c r="K50" s="7"/>
      <c r="L50" s="7"/>
      <c r="M50" s="7" t="s">
        <v>14</v>
      </c>
      <c r="N50" s="81"/>
      <c r="O50" s="8"/>
    </row>
    <row r="51" spans="1:15" ht="43.2" customHeight="1" x14ac:dyDescent="0.3">
      <c r="A51" s="24" t="s">
        <v>360</v>
      </c>
      <c r="B51" s="5" t="s">
        <v>348</v>
      </c>
      <c r="C51" s="7"/>
      <c r="D51" s="7"/>
      <c r="E51" s="81"/>
      <c r="F51" s="81"/>
      <c r="G51" s="7"/>
      <c r="H51" s="7"/>
      <c r="I51" s="7"/>
      <c r="J51" s="7"/>
      <c r="K51" s="7"/>
      <c r="L51" s="7"/>
      <c r="M51" s="7"/>
      <c r="N51" s="81"/>
      <c r="O51" s="8"/>
    </row>
    <row r="52" spans="1:15" ht="43.2" customHeight="1" x14ac:dyDescent="0.3">
      <c r="A52" s="24"/>
      <c r="B52" s="73" t="s">
        <v>349</v>
      </c>
      <c r="C52" s="7" t="s">
        <v>38</v>
      </c>
      <c r="D52" s="7"/>
      <c r="E52" s="81"/>
      <c r="F52" s="81"/>
      <c r="G52" s="7"/>
      <c r="H52" s="7"/>
      <c r="I52" s="7"/>
      <c r="J52" s="7"/>
      <c r="K52" s="7"/>
      <c r="L52" s="7"/>
      <c r="M52" s="7"/>
      <c r="N52" s="81"/>
      <c r="O52" s="8"/>
    </row>
    <row r="53" spans="1:15" ht="43.2" customHeight="1" x14ac:dyDescent="0.3">
      <c r="A53" s="24" t="s">
        <v>361</v>
      </c>
      <c r="B53" s="6" t="s">
        <v>362</v>
      </c>
      <c r="C53" s="7" t="s">
        <v>23</v>
      </c>
      <c r="D53" s="7"/>
      <c r="E53" s="81"/>
      <c r="F53" s="81"/>
      <c r="G53" s="7" t="s">
        <v>363</v>
      </c>
      <c r="H53" s="7" t="s">
        <v>171</v>
      </c>
      <c r="I53" s="7">
        <v>6</v>
      </c>
      <c r="J53" s="7"/>
      <c r="K53" s="7">
        <v>20</v>
      </c>
      <c r="L53" s="7"/>
      <c r="M53" s="7" t="s">
        <v>14</v>
      </c>
      <c r="N53" s="81"/>
      <c r="O53" s="81" t="s">
        <v>364</v>
      </c>
    </row>
    <row r="54" spans="1:15" ht="43.2" customHeight="1" x14ac:dyDescent="0.3">
      <c r="A54" s="24" t="s">
        <v>365</v>
      </c>
      <c r="B54" s="6" t="s">
        <v>353</v>
      </c>
      <c r="C54" s="7" t="s">
        <v>23</v>
      </c>
      <c r="D54" s="7"/>
      <c r="E54" s="81"/>
      <c r="F54" s="81"/>
      <c r="G54" s="7" t="s">
        <v>427</v>
      </c>
      <c r="H54" s="7" t="s">
        <v>169</v>
      </c>
      <c r="I54" s="7"/>
      <c r="J54" s="7">
        <v>18</v>
      </c>
      <c r="K54" s="7">
        <v>12</v>
      </c>
      <c r="L54" s="7"/>
      <c r="M54" s="7" t="s">
        <v>14</v>
      </c>
      <c r="N54" s="81"/>
      <c r="O54" s="54" t="s">
        <v>354</v>
      </c>
    </row>
    <row r="55" spans="1:15" ht="43.2" customHeight="1" x14ac:dyDescent="0.3">
      <c r="A55" s="24"/>
      <c r="B55" s="6"/>
      <c r="C55" s="7"/>
      <c r="D55" s="7"/>
      <c r="E55" s="81"/>
      <c r="F55" s="81"/>
      <c r="G55" s="81"/>
      <c r="H55" s="7"/>
      <c r="I55" s="14"/>
      <c r="J55" s="14"/>
      <c r="K55" s="7"/>
      <c r="L55" s="7"/>
      <c r="M55" s="7"/>
      <c r="N55" s="81"/>
      <c r="O55" s="8"/>
    </row>
    <row r="56" spans="1:15" ht="43.2" customHeight="1" x14ac:dyDescent="0.35">
      <c r="A56" s="25"/>
      <c r="B56" s="72" t="s">
        <v>366</v>
      </c>
      <c r="C56" s="7"/>
      <c r="D56" s="7"/>
      <c r="E56" s="5" t="s">
        <v>26</v>
      </c>
      <c r="F56" s="5" t="s">
        <v>33</v>
      </c>
      <c r="G56" s="5"/>
      <c r="H56" s="7"/>
      <c r="I56" s="7"/>
      <c r="J56" s="7"/>
      <c r="K56" s="7"/>
      <c r="L56" s="7"/>
      <c r="M56" s="7"/>
      <c r="N56" s="5"/>
      <c r="O56" s="5" t="s">
        <v>284</v>
      </c>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5"/>
      <c r="B58" s="28"/>
      <c r="C58" s="7"/>
      <c r="D58" s="11"/>
      <c r="E58" s="8"/>
      <c r="F58" s="8"/>
      <c r="G58" s="8"/>
      <c r="H58" s="11"/>
      <c r="I58" s="7"/>
      <c r="J58" s="7"/>
      <c r="K58" s="7"/>
      <c r="L58" s="7"/>
      <c r="M58" s="7"/>
      <c r="N58" s="8"/>
      <c r="O58" s="8"/>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11"/>
      <c r="I157" s="7"/>
      <c r="J157" s="7"/>
      <c r="K157" s="7"/>
      <c r="L157" s="7"/>
      <c r="M157" s="7"/>
      <c r="N157" s="8"/>
      <c r="O157" s="8"/>
    </row>
    <row r="158" spans="1:15" ht="43.2" customHeight="1" x14ac:dyDescent="0.35">
      <c r="A158" s="25"/>
      <c r="B158" s="28"/>
      <c r="C158" s="7"/>
      <c r="D158" s="11"/>
      <c r="E158" s="8"/>
      <c r="F158" s="8"/>
      <c r="G158" s="8"/>
      <c r="H158" s="11"/>
      <c r="I158" s="7"/>
      <c r="J158" s="7"/>
      <c r="K158" s="7"/>
      <c r="L158" s="7"/>
      <c r="M158" s="7"/>
      <c r="N158" s="8"/>
      <c r="O158" s="8"/>
    </row>
    <row r="159" spans="1:15" ht="43.2" customHeight="1" x14ac:dyDescent="0.35">
      <c r="A159" s="25"/>
      <c r="B159" s="28"/>
      <c r="C159" s="7"/>
      <c r="D159" s="11"/>
      <c r="E159" s="8"/>
      <c r="F159" s="8"/>
      <c r="G159" s="8"/>
      <c r="H159" s="11"/>
      <c r="I159" s="7"/>
      <c r="J159" s="7"/>
      <c r="K159" s="7"/>
      <c r="L159" s="7"/>
      <c r="M159" s="7"/>
      <c r="N159" s="8"/>
      <c r="O159" s="8"/>
    </row>
    <row r="160" spans="1:15" ht="43.2" customHeight="1" x14ac:dyDescent="0.35">
      <c r="A160" s="25"/>
      <c r="B160" s="28"/>
      <c r="C160" s="7"/>
      <c r="D160" s="11"/>
      <c r="E160" s="8"/>
      <c r="F160" s="8"/>
      <c r="G160" s="8"/>
      <c r="H160" s="11"/>
      <c r="I160" s="7"/>
      <c r="J160" s="7"/>
      <c r="K160" s="7"/>
      <c r="L160" s="7"/>
      <c r="M160" s="7"/>
      <c r="N160" s="8"/>
      <c r="O160" s="8"/>
    </row>
    <row r="161" spans="1:15" ht="43.2" customHeight="1" x14ac:dyDescent="0.35">
      <c r="A161" s="25"/>
      <c r="B161" s="28"/>
      <c r="C161" s="7"/>
      <c r="D161" s="11"/>
      <c r="E161" s="8"/>
      <c r="F161" s="8"/>
      <c r="G161" s="8"/>
      <c r="H161" s="11"/>
      <c r="I161" s="7"/>
      <c r="J161" s="7"/>
      <c r="K161" s="7"/>
      <c r="L161" s="7"/>
      <c r="M161" s="7"/>
      <c r="N161" s="8"/>
      <c r="O161" s="8"/>
    </row>
    <row r="162" spans="1:15" ht="43.2" customHeight="1" x14ac:dyDescent="0.35">
      <c r="A162" s="25"/>
      <c r="B162" s="28"/>
      <c r="C162" s="7"/>
      <c r="D162" s="11"/>
      <c r="E162" s="8"/>
      <c r="F162" s="8"/>
      <c r="G162" s="8"/>
      <c r="H162" s="11"/>
      <c r="I162" s="7"/>
      <c r="J162" s="7"/>
      <c r="K162" s="7"/>
      <c r="L162" s="7"/>
      <c r="M162" s="7"/>
      <c r="N162" s="8"/>
      <c r="O162" s="8"/>
    </row>
    <row r="163" spans="1:15" ht="43.2" customHeight="1" x14ac:dyDescent="0.35">
      <c r="A163" s="25"/>
      <c r="B163" s="28"/>
      <c r="C163" s="7"/>
      <c r="D163" s="11"/>
      <c r="E163" s="8"/>
      <c r="F163" s="8"/>
      <c r="G163" s="8"/>
      <c r="H163" s="8"/>
      <c r="I163" s="7"/>
      <c r="J163" s="7"/>
      <c r="K163" s="7"/>
      <c r="L163" s="7"/>
      <c r="M163" s="7"/>
      <c r="N163" s="8"/>
      <c r="O163" s="8"/>
    </row>
    <row r="164" spans="1:15" ht="43.2" customHeight="1" x14ac:dyDescent="0.35">
      <c r="A164" s="25"/>
      <c r="B164" s="28"/>
      <c r="C164" s="7"/>
      <c r="D164" s="11"/>
      <c r="E164" s="8"/>
      <c r="F164" s="8"/>
      <c r="G164" s="8"/>
      <c r="H164" s="8"/>
      <c r="I164" s="7"/>
      <c r="J164" s="7"/>
      <c r="K164" s="7"/>
      <c r="L164" s="7"/>
      <c r="M164" s="7"/>
      <c r="N164" s="8"/>
      <c r="O164" s="8"/>
    </row>
    <row r="165" spans="1:15" ht="43.2" customHeight="1" x14ac:dyDescent="0.35">
      <c r="A165" s="25"/>
      <c r="B165" s="28"/>
      <c r="C165" s="7"/>
      <c r="D165" s="11"/>
      <c r="E165" s="8"/>
      <c r="F165" s="8"/>
      <c r="G165" s="8"/>
      <c r="H165" s="8"/>
      <c r="I165" s="7"/>
      <c r="J165" s="7"/>
      <c r="K165" s="7"/>
      <c r="L165" s="7"/>
      <c r="M165" s="7"/>
      <c r="N165" s="8"/>
      <c r="O165" s="8"/>
    </row>
    <row r="166" spans="1:15" ht="43.2" customHeight="1" x14ac:dyDescent="0.35">
      <c r="A166" s="25"/>
      <c r="B166" s="28"/>
      <c r="C166" s="7"/>
      <c r="D166" s="11"/>
      <c r="E166" s="8"/>
      <c r="F166" s="8"/>
      <c r="G166" s="8"/>
      <c r="H166" s="8"/>
      <c r="I166" s="7"/>
      <c r="J166" s="7"/>
      <c r="K166" s="7"/>
      <c r="L166" s="7"/>
      <c r="M166" s="7"/>
      <c r="N166" s="8"/>
      <c r="O166" s="8"/>
    </row>
    <row r="167" spans="1:15" ht="43.2" customHeight="1" x14ac:dyDescent="0.35">
      <c r="A167" s="25"/>
      <c r="B167" s="28"/>
      <c r="C167" s="7"/>
      <c r="D167" s="11"/>
      <c r="E167" s="8"/>
      <c r="F167" s="8"/>
      <c r="G167" s="8"/>
      <c r="H167" s="8"/>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11"/>
      <c r="E293" s="8"/>
      <c r="F293" s="8"/>
      <c r="G293" s="8"/>
      <c r="H293" s="8"/>
      <c r="I293" s="7"/>
      <c r="J293" s="7"/>
      <c r="K293" s="7"/>
      <c r="L293" s="7"/>
      <c r="M293" s="7"/>
      <c r="N293" s="8"/>
      <c r="O293" s="8"/>
    </row>
    <row r="294" spans="1:15" ht="43.2" customHeight="1" x14ac:dyDescent="0.35">
      <c r="A294" s="25"/>
      <c r="B294" s="28"/>
      <c r="C294" s="7"/>
      <c r="D294" s="11"/>
      <c r="E294" s="8"/>
      <c r="F294" s="8"/>
      <c r="G294" s="8"/>
      <c r="H294" s="8"/>
      <c r="I294" s="7"/>
      <c r="J294" s="7"/>
      <c r="K294" s="7"/>
      <c r="L294" s="7"/>
      <c r="M294" s="7"/>
      <c r="N294" s="8"/>
      <c r="O294" s="8"/>
    </row>
    <row r="295" spans="1:15" ht="43.2" customHeight="1" x14ac:dyDescent="0.35">
      <c r="A295" s="25"/>
      <c r="B295" s="28"/>
      <c r="C295" s="7"/>
      <c r="D295" s="11"/>
      <c r="E295" s="8"/>
      <c r="F295" s="8"/>
      <c r="G295" s="8"/>
      <c r="H295" s="8"/>
      <c r="I295" s="7"/>
      <c r="J295" s="7"/>
      <c r="K295" s="7"/>
      <c r="L295" s="7"/>
      <c r="M295" s="7"/>
      <c r="N295" s="8"/>
      <c r="O295" s="8"/>
    </row>
    <row r="296" spans="1:15" ht="43.2" customHeight="1" x14ac:dyDescent="0.35">
      <c r="A296" s="25"/>
      <c r="B296" s="28"/>
      <c r="C296" s="7"/>
      <c r="D296" s="11"/>
      <c r="E296" s="8"/>
      <c r="F296" s="8"/>
      <c r="G296" s="8"/>
      <c r="H296" s="8"/>
      <c r="I296" s="7"/>
      <c r="J296" s="7"/>
      <c r="K296" s="7"/>
      <c r="L296" s="7"/>
      <c r="M296" s="7"/>
      <c r="N296" s="8"/>
      <c r="O296" s="8"/>
    </row>
    <row r="297" spans="1:15" ht="43.2" customHeight="1" x14ac:dyDescent="0.35">
      <c r="A297" s="25"/>
      <c r="B297" s="28"/>
      <c r="C297" s="7"/>
      <c r="D297" s="11"/>
      <c r="E297" s="8"/>
      <c r="F297" s="8"/>
      <c r="G297" s="8"/>
      <c r="H297" s="8"/>
      <c r="I297" s="7"/>
      <c r="J297" s="7"/>
      <c r="K297" s="7"/>
      <c r="L297" s="7"/>
      <c r="M297" s="7"/>
      <c r="N297" s="8"/>
      <c r="O297" s="8"/>
    </row>
    <row r="298" spans="1:15" ht="43.2" customHeight="1" x14ac:dyDescent="0.35">
      <c r="A298" s="25"/>
      <c r="B298" s="28"/>
      <c r="C298" s="7"/>
      <c r="D298" s="11"/>
      <c r="E298" s="8"/>
      <c r="F298" s="8"/>
      <c r="G298" s="8"/>
      <c r="H298" s="8"/>
      <c r="I298" s="7"/>
      <c r="J298" s="7"/>
      <c r="K298" s="7"/>
      <c r="L298" s="7"/>
      <c r="M298" s="7"/>
      <c r="N298" s="8"/>
      <c r="O298" s="8"/>
    </row>
    <row r="299" spans="1:15" ht="43.2" customHeight="1" x14ac:dyDescent="0.35">
      <c r="A299" s="25"/>
      <c r="B299" s="28"/>
      <c r="C299" s="7"/>
      <c r="D299" s="7"/>
      <c r="E299" s="8"/>
      <c r="F299" s="8"/>
      <c r="G299" s="8"/>
      <c r="H299" s="8"/>
      <c r="I299" s="7"/>
      <c r="J299" s="7"/>
      <c r="K299" s="7"/>
      <c r="L299" s="7"/>
      <c r="M299" s="7"/>
      <c r="N299" s="8"/>
      <c r="O299" s="8"/>
    </row>
    <row r="300" spans="1:15" ht="43.2" customHeight="1" x14ac:dyDescent="0.35">
      <c r="A300" s="25"/>
      <c r="B300" s="28"/>
      <c r="C300" s="7"/>
      <c r="D300" s="7"/>
      <c r="E300" s="8"/>
      <c r="F300" s="8"/>
      <c r="G300" s="8"/>
      <c r="H300" s="8"/>
      <c r="I300" s="7"/>
      <c r="J300" s="7"/>
      <c r="K300" s="7"/>
      <c r="L300" s="7"/>
      <c r="M300" s="7"/>
      <c r="N300" s="8"/>
      <c r="O300" s="8"/>
    </row>
    <row r="301" spans="1:15" ht="43.2" customHeight="1" x14ac:dyDescent="0.35">
      <c r="A301" s="25"/>
      <c r="B301" s="28"/>
      <c r="C301" s="7"/>
      <c r="D301" s="7"/>
      <c r="E301" s="8"/>
      <c r="F301" s="8"/>
      <c r="G301" s="8"/>
      <c r="H301" s="8"/>
      <c r="I301" s="7"/>
      <c r="J301" s="7"/>
      <c r="K301" s="7"/>
      <c r="L301" s="7"/>
      <c r="M301" s="7"/>
      <c r="N301" s="8"/>
      <c r="O301" s="8"/>
    </row>
    <row r="302" spans="1:15" ht="43.2" customHeight="1" x14ac:dyDescent="0.35">
      <c r="A302" s="25"/>
      <c r="B302" s="28"/>
      <c r="C302" s="7"/>
      <c r="D302" s="7"/>
      <c r="E302" s="8"/>
      <c r="F302" s="8"/>
      <c r="G302" s="8"/>
      <c r="H302" s="8"/>
      <c r="I302" s="7"/>
      <c r="J302" s="7"/>
      <c r="K302" s="7"/>
      <c r="L302" s="7"/>
      <c r="M302" s="7"/>
      <c r="N302" s="8"/>
      <c r="O302" s="8"/>
    </row>
  </sheetData>
  <sheetProtection algorithmName="SHA-512" hashValue="NywX6zxkI5F9Tq+Tv/uU1tISz/B9owawK7c+1EzIgGDZqDP62tE58oIEmCwVuEqpkeu5ElWWa1AbDp6n5yvUYg==" saltValue="FflCOetTNbRYCpjEr0BZMw==" spinCount="100000" sheet="1" formatCells="0" insertRows="0"/>
  <mergeCells count="22">
    <mergeCell ref="O19:O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20:A26">
    <cfRule type="expression" dxfId="435" priority="14">
      <formula>$F20="Fermeture"</formula>
    </cfRule>
    <cfRule type="expression" dxfId="434" priority="15">
      <formula>$F20="Modification"</formula>
    </cfRule>
    <cfRule type="expression" dxfId="433" priority="16">
      <formula>$F20="Création"</formula>
    </cfRule>
  </conditionalFormatting>
  <conditionalFormatting sqref="A27:B29">
    <cfRule type="expression" dxfId="432" priority="178">
      <formula>$F27="Création"</formula>
    </cfRule>
    <cfRule type="expression" dxfId="431" priority="177">
      <formula>$F27="Modification"</formula>
    </cfRule>
    <cfRule type="expression" dxfId="430" priority="176">
      <formula>$F27="Fermeture"</formula>
    </cfRule>
  </conditionalFormatting>
  <conditionalFormatting sqref="A52:B52">
    <cfRule type="expression" dxfId="429" priority="149">
      <formula>$F52="Fermeture"</formula>
    </cfRule>
    <cfRule type="expression" dxfId="428" priority="150">
      <formula>$F52="Modification"</formula>
    </cfRule>
    <cfRule type="expression" dxfId="427" priority="151">
      <formula>$F52="Création"</formula>
    </cfRule>
  </conditionalFormatting>
  <conditionalFormatting sqref="A19:C19">
    <cfRule type="expression" dxfId="426" priority="21">
      <formula>$F19="Fermeture"</formula>
    </cfRule>
    <cfRule type="expression" dxfId="425" priority="22">
      <formula>$F19="Modification"</formula>
    </cfRule>
    <cfRule type="expression" dxfId="424" priority="23">
      <formula>$F19="Création"</formula>
    </cfRule>
  </conditionalFormatting>
  <conditionalFormatting sqref="A1:O9 A10:E10 K10:O11 A11:D11 A12:O12 A13:H13 J13:O16 A14:F14 A15:H15 A16:F16 A43:A45 C45:O45 A46:N48 A49:F50 H49:O50 A51:O51 C52:O52 A53:O53 A54:N54 A55:O55 A57:O1001">
    <cfRule type="expression" dxfId="423" priority="206">
      <formula>$F1="Création"</formula>
    </cfRule>
    <cfRule type="expression" dxfId="422" priority="205">
      <formula>$F1="Modification"</formula>
    </cfRule>
  </conditionalFormatting>
  <conditionalFormatting sqref="A17:O18">
    <cfRule type="expression" dxfId="421" priority="190">
      <formula>$F17="Création"</formula>
    </cfRule>
    <cfRule type="expression" dxfId="420" priority="189">
      <formula>$F17="Modification"</formula>
    </cfRule>
    <cfRule type="expression" dxfId="419" priority="188">
      <formula>$F17="Fermeture"</formula>
    </cfRule>
  </conditionalFormatting>
  <conditionalFormatting sqref="A56:O56">
    <cfRule type="expression" dxfId="418" priority="130">
      <formula>$F56="Création"</formula>
    </cfRule>
    <cfRule type="expression" dxfId="417" priority="129">
      <formula>$F56="Modification"</formula>
    </cfRule>
    <cfRule type="expression" dxfId="416" priority="128">
      <formula>$F56="Fermeture"</formula>
    </cfRule>
  </conditionalFormatting>
  <conditionalFormatting sqref="B45">
    <cfRule type="expression" dxfId="415" priority="154">
      <formula>$F45="Création"</formula>
    </cfRule>
    <cfRule type="expression" dxfId="414" priority="152">
      <formula>$F45="Fermeture"</formula>
    </cfRule>
    <cfRule type="expression" dxfId="413" priority="153">
      <formula>$F45="Modification"</formula>
    </cfRule>
  </conditionalFormatting>
  <conditionalFormatting sqref="B20:C22">
    <cfRule type="expression" dxfId="412" priority="10">
      <formula>$F20="Fermeture"</formula>
    </cfRule>
    <cfRule type="expression" dxfId="411" priority="11">
      <formula>$F20="Modification"</formula>
    </cfRule>
    <cfRule type="expression" dxfId="410" priority="12">
      <formula>$F20="Création"</formula>
    </cfRule>
  </conditionalFormatting>
  <conditionalFormatting sqref="B43:N44">
    <cfRule type="expression" dxfId="409" priority="159">
      <formula>$F43="Création"</formula>
    </cfRule>
    <cfRule type="expression" dxfId="408" priority="157">
      <formula>$F43="Fermeture"</formula>
    </cfRule>
    <cfRule type="expression" dxfId="407" priority="158">
      <formula>$F43="Modification"</formula>
    </cfRule>
  </conditionalFormatting>
  <conditionalFormatting sqref="B23:O25">
    <cfRule type="expression" dxfId="406" priority="1">
      <formula>$F23="Fermeture"</formula>
    </cfRule>
    <cfRule type="expression" dxfId="405" priority="2">
      <formula>$F23="Modification"</formula>
    </cfRule>
    <cfRule type="expression" dxfId="404" priority="3">
      <formula>$F23="Création"</formula>
    </cfRule>
  </conditionalFormatting>
  <conditionalFormatting sqref="C26:F29">
    <cfRule type="expression" dxfId="403" priority="179">
      <formula>$F26="Fermeture"</formula>
    </cfRule>
    <cfRule type="expression" dxfId="402" priority="180">
      <formula>$F26="Modification"</formula>
    </cfRule>
    <cfRule type="expression" dxfId="401" priority="181">
      <formula>$F26="Création"</formula>
    </cfRule>
  </conditionalFormatting>
  <conditionalFormatting sqref="C45:O45 A46:N48 H49:O50 A51:O51 C52:O52 A53:O53 A54:N54 A55:O55 A57:O1001 A49:F50 A1:O9 K10:O11 A12:O12 J13:O16 A10:E10 A11:D11 A13:H13 A14:F14 A15:H15 A16:F16 A43:A45">
    <cfRule type="expression" dxfId="400" priority="204">
      <formula>$F1="Fermeture"</formula>
    </cfRule>
  </conditionalFormatting>
  <conditionalFormatting sqref="D22">
    <cfRule type="expression" dxfId="399" priority="18">
      <formula>$F22="Fermeture"</formula>
    </cfRule>
    <cfRule type="expression" dxfId="398" priority="20">
      <formula>$F22="Création"</formula>
    </cfRule>
    <cfRule type="expression" dxfId="397" priority="19">
      <formula>$F22="Modification"</formula>
    </cfRule>
  </conditionalFormatting>
  <conditionalFormatting sqref="D1:E25 G1:N31 A1:A1001">
    <cfRule type="expression" dxfId="396" priority="13">
      <formula>$C1="Option"</formula>
    </cfRule>
  </conditionalFormatting>
  <conditionalFormatting sqref="D26:E1001 G32:N48 G51:N1001">
    <cfRule type="expression" dxfId="395" priority="175">
      <formula>$C26="Option"</formula>
    </cfRule>
  </conditionalFormatting>
  <conditionalFormatting sqref="D19:O19 D20:N21 E22:O22">
    <cfRule type="expression" dxfId="394" priority="27">
      <formula>$F19="Création"</formula>
    </cfRule>
    <cfRule type="expression" dxfId="393" priority="26">
      <formula>$F19="Modification"</formula>
    </cfRule>
    <cfRule type="expression" dxfId="392" priority="25">
      <formula>$F19="Fermeture"</formula>
    </cfRule>
  </conditionalFormatting>
  <conditionalFormatting sqref="G26:G31">
    <cfRule type="expression" dxfId="391" priority="41">
      <formula>$F26="Création"</formula>
    </cfRule>
    <cfRule type="expression" dxfId="390" priority="40">
      <formula>$F26="Modification"</formula>
    </cfRule>
    <cfRule type="expression" dxfId="389" priority="39">
      <formula>$F26="Fermeture"</formula>
    </cfRule>
  </conditionalFormatting>
  <conditionalFormatting sqref="G49:G50">
    <cfRule type="expression" dxfId="388" priority="35">
      <formula>$F49="Fermeture"</formula>
    </cfRule>
    <cfRule type="expression" dxfId="387" priority="37">
      <formula>$F49="Création"</formula>
    </cfRule>
    <cfRule type="expression" dxfId="386" priority="36">
      <formula>$F49="Modification"</formula>
    </cfRule>
  </conditionalFormatting>
  <conditionalFormatting sqref="G49:N50">
    <cfRule type="expression" dxfId="385" priority="34">
      <formula>$C49="Option"</formula>
    </cfRule>
  </conditionalFormatting>
  <conditionalFormatting sqref="H26:N26 H27:O28 H29:N29 H30:O30 A30:F31 H31:N31 A32:N33 A34:O34 A35:N35 H35:H36 A36:O42">
    <cfRule type="expression" dxfId="384" priority="186">
      <formula>$F26="Création"</formula>
    </cfRule>
    <cfRule type="expression" dxfId="383" priority="185">
      <formula>$F26="Modification"</formula>
    </cfRule>
  </conditionalFormatting>
  <conditionalFormatting sqref="H26:N26 H27:O28 H29:N29 H30:O30 H31:N31 A32:N33 A34:O34 A35:N35 A36:O42 A30:F31 H35:H36">
    <cfRule type="expression" dxfId="382" priority="184">
      <formula>$F26="Fermeture"</formula>
    </cfRule>
  </conditionalFormatting>
  <conditionalFormatting sqref="N1:N25">
    <cfRule type="expression" dxfId="381" priority="24">
      <formula>$M1="Porteuse"</formula>
    </cfRule>
  </conditionalFormatting>
  <conditionalFormatting sqref="N26:N42 N57:N1001">
    <cfRule type="expression" dxfId="380" priority="183">
      <formula>$M26="Porteuse"</formula>
    </cfRule>
  </conditionalFormatting>
  <conditionalFormatting sqref="N43:N44">
    <cfRule type="expression" dxfId="379" priority="156">
      <formula>$M43="Porteuse"</formula>
    </cfRule>
  </conditionalFormatting>
  <conditionalFormatting sqref="N45:N55">
    <cfRule type="expression" dxfId="378" priority="203">
      <formula>$M45="Porteuse"</formula>
    </cfRule>
  </conditionalFormatting>
  <conditionalFormatting sqref="N56">
    <cfRule type="expression" dxfId="377" priority="127">
      <formula>$M56="Porteuse"</formula>
    </cfRule>
  </conditionalFormatting>
  <conditionalFormatting sqref="O26">
    <cfRule type="expression" dxfId="376" priority="60">
      <formula>$F26="Fermeture"</formula>
    </cfRule>
    <cfRule type="expression" dxfId="375" priority="62">
      <formula>$F26="Création"</formula>
    </cfRule>
    <cfRule type="expression" dxfId="374" priority="61">
      <formula>$F26="Modification"</formula>
    </cfRule>
  </conditionalFormatting>
  <conditionalFormatting sqref="O29">
    <cfRule type="expression" dxfId="373" priority="170">
      <formula>$F29="Modification"</formula>
    </cfRule>
    <cfRule type="expression" dxfId="372" priority="171">
      <formula>$F29="Création"</formula>
    </cfRule>
    <cfRule type="expression" dxfId="371" priority="169">
      <formula>$F29="Fermeture"</formula>
    </cfRule>
  </conditionalFormatting>
  <conditionalFormatting sqref="O31:O33">
    <cfRule type="expression" dxfId="370" priority="123">
      <formula>$F31="Fermeture"</formula>
    </cfRule>
    <cfRule type="expression" dxfId="369" priority="125">
      <formula>$F31="Création"</formula>
    </cfRule>
    <cfRule type="expression" dxfId="368" priority="124">
      <formula>$F31="Modification"</formula>
    </cfRule>
  </conditionalFormatting>
  <conditionalFormatting sqref="O35">
    <cfRule type="expression" dxfId="367" priority="163">
      <formula>$F35="Fermeture"</formula>
    </cfRule>
    <cfRule type="expression" dxfId="366" priority="164">
      <formula>$F35="Modification"</formula>
    </cfRule>
    <cfRule type="expression" dxfId="365" priority="165">
      <formula>$F35="Création"</formula>
    </cfRule>
  </conditionalFormatting>
  <conditionalFormatting sqref="O43:O44">
    <cfRule type="expression" dxfId="364" priority="146">
      <formula>$F43="Fermeture"</formula>
    </cfRule>
    <cfRule type="expression" dxfId="363" priority="147">
      <formula>$F43="Modification"</formula>
    </cfRule>
    <cfRule type="expression" dxfId="362" priority="148">
      <formula>$F43="Création"</formula>
    </cfRule>
  </conditionalFormatting>
  <conditionalFormatting sqref="O46:O48">
    <cfRule type="expression" dxfId="361" priority="138">
      <formula>$F46="Modification"</formula>
    </cfRule>
    <cfRule type="expression" dxfId="360" priority="139">
      <formula>$F46="Création"</formula>
    </cfRule>
    <cfRule type="expression" dxfId="359" priority="137">
      <formula>$F46="Fermeture"</formula>
    </cfRule>
  </conditionalFormatting>
  <conditionalFormatting sqref="O54">
    <cfRule type="expression" dxfId="358" priority="133">
      <formula>$F54="Création"</formula>
    </cfRule>
    <cfRule type="expression" dxfId="357" priority="132">
      <formula>$F54="Modification"</formula>
    </cfRule>
    <cfRule type="expression" dxfId="356" priority="131">
      <formula>$F54="Fermeture"</formula>
    </cfRule>
  </conditionalFormatting>
  <dataValidations count="6">
    <dataValidation type="list" allowBlank="1" showInputMessage="1" showErrorMessage="1" sqref="M19:M302" xr:uid="{00000000-0002-0000-0500-000000000000}">
      <formula1>List_Mutualisation</formula1>
    </dataValidation>
    <dataValidation type="list" allowBlank="1" showInputMessage="1" showErrorMessage="1" sqref="H19:H302" xr:uid="{00000000-0002-0000-0500-000001000000}">
      <formula1>List_CNU</formula1>
    </dataValidation>
    <dataValidation type="list" allowBlank="1" showInputMessage="1" showErrorMessage="1" sqref="C19:C302" xr:uid="{00000000-0002-0000-0500-000002000000}">
      <formula1>"UE, ECUE, BLOC, OPTION, Parcours Pédagogique"</formula1>
    </dataValidation>
    <dataValidation type="list" allowBlank="1" showInputMessage="1" showErrorMessage="1" sqref="F19:F302" xr:uid="{00000000-0002-0000-0500-000003000000}">
      <formula1>List_Statut</formula1>
    </dataValidation>
    <dataValidation type="list" allowBlank="1" showInputMessage="1" showErrorMessage="1" sqref="E19:E302" xr:uid="{00000000-0002-0000-0500-000004000000}">
      <formula1>List_Type</formula1>
    </dataValidation>
    <dataValidation type="list" allowBlank="1" showInputMessage="1" showErrorMessage="1" sqref="L19:L302" xr:uid="{00000000-0002-0000-0500-000005000000}">
      <formula1>"Anglais"</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V302"/>
  <sheetViews>
    <sheetView zoomScale="50" zoomScaleNormal="50" workbookViewId="0">
      <pane ySplit="18" topLeftCell="A19" activePane="bottomLeft" state="frozen"/>
      <selection activeCell="D25" sqref="D25"/>
      <selection pane="bottomLeft" activeCell="V25" sqref="V25"/>
    </sheetView>
  </sheetViews>
  <sheetFormatPr baseColWidth="10" defaultColWidth="11.44140625" defaultRowHeight="14.4" x14ac:dyDescent="0.3"/>
  <cols>
    <col min="1" max="1" width="43.6640625"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19.44140625" style="16" customWidth="1"/>
    <col min="11" max="11" width="40.6640625" style="16" customWidth="1"/>
    <col min="12" max="12" width="31.6640625" style="16" customWidth="1"/>
    <col min="13" max="13" width="22.44140625" style="16" customWidth="1"/>
    <col min="14" max="17" width="20.33203125" style="16" customWidth="1"/>
    <col min="18" max="18" width="21.88671875" style="16" customWidth="1"/>
    <col min="19" max="19" width="20.5546875" style="16" customWidth="1"/>
    <col min="20" max="20" width="17.33203125" style="16" customWidth="1"/>
    <col min="21" max="21" width="44" style="16" customWidth="1"/>
    <col min="22" max="22" width="46.5546875" style="16" customWidth="1"/>
  </cols>
  <sheetData>
    <row r="1" spans="1:21" x14ac:dyDescent="0.3">
      <c r="A1" s="259"/>
      <c r="B1" s="259"/>
      <c r="C1" s="259"/>
      <c r="D1" s="259"/>
      <c r="E1" s="259"/>
      <c r="F1" s="259"/>
      <c r="G1" s="259"/>
      <c r="H1" s="259"/>
      <c r="I1" s="259"/>
      <c r="J1" s="37"/>
    </row>
    <row r="2" spans="1:21" x14ac:dyDescent="0.3">
      <c r="A2" s="259"/>
      <c r="B2" s="259"/>
      <c r="C2" s="259"/>
      <c r="D2" s="259"/>
      <c r="E2" s="259"/>
      <c r="F2" s="259"/>
      <c r="G2" s="259"/>
      <c r="H2" s="259"/>
      <c r="I2" s="259"/>
      <c r="J2" s="37"/>
    </row>
    <row r="3" spans="1:21" x14ac:dyDescent="0.3">
      <c r="A3" s="259"/>
      <c r="B3" s="259"/>
      <c r="C3" s="259"/>
      <c r="D3" s="259"/>
      <c r="E3" s="259"/>
      <c r="F3" s="259"/>
      <c r="G3" s="259"/>
      <c r="H3" s="259"/>
      <c r="I3" s="259"/>
      <c r="J3" s="37"/>
    </row>
    <row r="4" spans="1:21" x14ac:dyDescent="0.3">
      <c r="A4" s="259"/>
      <c r="B4" s="259"/>
      <c r="C4" s="259"/>
      <c r="D4" s="259"/>
      <c r="E4" s="259"/>
      <c r="F4" s="259"/>
      <c r="G4" s="259"/>
      <c r="H4" s="259"/>
      <c r="I4" s="259"/>
      <c r="J4" s="37"/>
    </row>
    <row r="5" spans="1:21" x14ac:dyDescent="0.3">
      <c r="A5" s="259"/>
      <c r="B5" s="259"/>
      <c r="C5" s="259"/>
      <c r="D5" s="259"/>
      <c r="E5" s="259"/>
      <c r="F5" s="259"/>
      <c r="G5" s="259"/>
      <c r="H5" s="259"/>
      <c r="I5" s="259"/>
      <c r="J5" s="37"/>
    </row>
    <row r="6" spans="1:21" x14ac:dyDescent="0.3">
      <c r="A6" s="259"/>
      <c r="B6" s="259"/>
      <c r="C6" s="259"/>
      <c r="D6" s="259"/>
      <c r="E6" s="259"/>
      <c r="F6" s="259"/>
      <c r="G6" s="259"/>
      <c r="H6" s="259"/>
      <c r="I6" s="259"/>
      <c r="J6" s="37"/>
    </row>
    <row r="7" spans="1:21" ht="14.4" customHeight="1" x14ac:dyDescent="0.3">
      <c r="A7" s="267" t="s">
        <v>242</v>
      </c>
      <c r="B7" s="258" t="str">
        <f>'Fiche Générale'!B3</f>
        <v>Portail_SV</v>
      </c>
      <c r="C7" s="241" t="s">
        <v>285</v>
      </c>
      <c r="D7" s="241"/>
      <c r="E7" s="270" t="str">
        <f>'Fiche Générale'!B4</f>
        <v>Sciences de la vie</v>
      </c>
      <c r="F7" s="271"/>
      <c r="G7" s="241" t="s">
        <v>286</v>
      </c>
      <c r="H7" s="258" t="str">
        <f>'Fiche Générale'!B5</f>
        <v>SLVBM3</v>
      </c>
      <c r="I7" s="258"/>
      <c r="J7" s="38"/>
      <c r="K7" s="21"/>
    </row>
    <row r="8" spans="1:21" ht="14.4" customHeight="1" x14ac:dyDescent="0.3">
      <c r="A8" s="268"/>
      <c r="B8" s="258"/>
      <c r="C8" s="241"/>
      <c r="D8" s="241"/>
      <c r="E8" s="270"/>
      <c r="F8" s="271"/>
      <c r="G8" s="241"/>
      <c r="H8" s="258"/>
      <c r="I8" s="258"/>
      <c r="J8" s="38"/>
      <c r="K8" s="21"/>
    </row>
    <row r="9" spans="1:21" ht="14.4" customHeight="1" x14ac:dyDescent="0.3">
      <c r="A9" s="268"/>
      <c r="B9" s="258"/>
      <c r="C9" s="241"/>
      <c r="D9" s="241"/>
      <c r="E9" s="270"/>
      <c r="F9" s="271"/>
      <c r="G9" s="241"/>
      <c r="H9" s="258"/>
      <c r="I9" s="258"/>
      <c r="J9" s="38"/>
      <c r="K9" s="21"/>
    </row>
    <row r="10" spans="1:21" ht="14.4" customHeight="1" x14ac:dyDescent="0.3">
      <c r="A10" s="268"/>
      <c r="B10" s="258"/>
      <c r="C10" s="242" t="s">
        <v>245</v>
      </c>
      <c r="D10" s="242"/>
      <c r="E10" s="250" t="str">
        <f>'Fiche Générale'!B9</f>
        <v>Biologie Moléculaire et Génétique (BMG)</v>
      </c>
      <c r="F10" s="251"/>
      <c r="G10" s="251"/>
      <c r="H10" s="251"/>
      <c r="I10" s="252"/>
      <c r="J10" s="39"/>
      <c r="K10" s="21"/>
    </row>
    <row r="11" spans="1:21" ht="14.4" customHeight="1" x14ac:dyDescent="0.3">
      <c r="A11" s="269"/>
      <c r="B11" s="258"/>
      <c r="C11" s="242"/>
      <c r="D11" s="242"/>
      <c r="E11" s="253"/>
      <c r="F11" s="254"/>
      <c r="G11" s="254"/>
      <c r="H11" s="254"/>
      <c r="I11" s="255"/>
      <c r="J11" s="39"/>
      <c r="K11" s="21"/>
    </row>
    <row r="12" spans="1:21" x14ac:dyDescent="0.3">
      <c r="C12" s="16"/>
      <c r="I12" s="35"/>
      <c r="J12" s="35"/>
      <c r="M12" s="262" t="s">
        <v>287</v>
      </c>
      <c r="N12" s="263"/>
      <c r="O12" s="263"/>
      <c r="P12" s="263"/>
      <c r="Q12" s="272"/>
      <c r="R12" s="262" t="s">
        <v>288</v>
      </c>
      <c r="S12" s="263"/>
      <c r="T12" s="263"/>
      <c r="U12" s="272"/>
    </row>
    <row r="13" spans="1:21" x14ac:dyDescent="0.3">
      <c r="A13" s="276" t="s">
        <v>246</v>
      </c>
      <c r="B13" s="266" t="str">
        <f>'S6 Maquette'!B13:B14</f>
        <v>3 ème Année de Licence</v>
      </c>
      <c r="C13" s="266"/>
      <c r="D13" s="276" t="s">
        <v>289</v>
      </c>
      <c r="E13" s="266">
        <f>'S6 Maquette'!E13:F14</f>
        <v>0</v>
      </c>
      <c r="F13" s="266"/>
      <c r="G13" s="266"/>
      <c r="I13" s="35"/>
      <c r="J13" s="35"/>
      <c r="M13" s="264"/>
      <c r="N13" s="265"/>
      <c r="O13" s="265"/>
      <c r="P13" s="265"/>
      <c r="Q13" s="273"/>
      <c r="R13" s="264"/>
      <c r="S13" s="265"/>
      <c r="T13" s="265"/>
      <c r="U13" s="273"/>
    </row>
    <row r="14" spans="1:21" x14ac:dyDescent="0.3">
      <c r="A14" s="277"/>
      <c r="B14" s="266"/>
      <c r="C14" s="266"/>
      <c r="D14" s="277"/>
      <c r="E14" s="266"/>
      <c r="F14" s="266"/>
      <c r="G14" s="266"/>
      <c r="I14" s="35"/>
      <c r="J14" s="35"/>
      <c r="M14" s="249" t="s">
        <v>290</v>
      </c>
      <c r="N14" s="262" t="s">
        <v>291</v>
      </c>
      <c r="O14" s="272"/>
      <c r="P14" s="262" t="s">
        <v>292</v>
      </c>
      <c r="Q14" s="272"/>
      <c r="R14" s="259"/>
      <c r="S14" s="278"/>
      <c r="T14" s="281"/>
      <c r="U14" s="276"/>
    </row>
    <row r="15" spans="1:21" x14ac:dyDescent="0.3">
      <c r="A15" s="276" t="s">
        <v>293</v>
      </c>
      <c r="B15" s="283" t="str">
        <f>'S6 Maquette'!B15:B16</f>
        <v>Semestre 6</v>
      </c>
      <c r="C15" s="284"/>
      <c r="D15" s="276" t="s">
        <v>294</v>
      </c>
      <c r="E15" s="266">
        <f>'S6 Maquette'!E15:F16</f>
        <v>0</v>
      </c>
      <c r="F15" s="266"/>
      <c r="G15" s="266"/>
      <c r="I15" s="35"/>
      <c r="J15" s="35"/>
      <c r="M15" s="249"/>
      <c r="N15" s="274"/>
      <c r="O15" s="275"/>
      <c r="P15" s="274"/>
      <c r="Q15" s="275"/>
      <c r="R15" s="259"/>
      <c r="S15" s="279"/>
      <c r="T15" s="281"/>
      <c r="U15" s="282"/>
    </row>
    <row r="16" spans="1:21" x14ac:dyDescent="0.3">
      <c r="A16" s="277"/>
      <c r="B16" s="285"/>
      <c r="C16" s="286"/>
      <c r="D16" s="277"/>
      <c r="E16" s="266"/>
      <c r="F16" s="266"/>
      <c r="G16" s="266"/>
      <c r="I16" s="35"/>
      <c r="J16" s="35"/>
      <c r="M16" s="249"/>
      <c r="N16" s="274"/>
      <c r="O16" s="275"/>
      <c r="P16" s="274"/>
      <c r="Q16" s="275"/>
      <c r="R16" s="259"/>
      <c r="S16" s="279"/>
      <c r="T16" s="281"/>
      <c r="U16" s="282"/>
    </row>
    <row r="17" spans="1:22" x14ac:dyDescent="0.3">
      <c r="L17" s="17"/>
      <c r="M17" s="249"/>
      <c r="N17" s="264"/>
      <c r="O17" s="273"/>
      <c r="P17" s="264"/>
      <c r="Q17" s="273"/>
      <c r="R17" s="259"/>
      <c r="S17" s="280"/>
      <c r="T17" s="281"/>
      <c r="U17" s="277"/>
    </row>
    <row r="18" spans="1:22" ht="59.4" customHeight="1" x14ac:dyDescent="0.3">
      <c r="A18" s="3" t="s">
        <v>295</v>
      </c>
      <c r="B18" s="36" t="s">
        <v>296</v>
      </c>
      <c r="C18" s="3" t="s">
        <v>5</v>
      </c>
      <c r="D18" s="3" t="s">
        <v>297</v>
      </c>
      <c r="E18" s="3" t="s">
        <v>298</v>
      </c>
      <c r="F18" s="3" t="s">
        <v>299</v>
      </c>
      <c r="G18" s="3" t="s">
        <v>300</v>
      </c>
      <c r="H18" s="3" t="s">
        <v>301</v>
      </c>
      <c r="I18" s="3" t="s">
        <v>302</v>
      </c>
      <c r="J18" s="3" t="s">
        <v>303</v>
      </c>
      <c r="K18" s="3" t="s">
        <v>304</v>
      </c>
      <c r="L18" s="3" t="s">
        <v>305</v>
      </c>
      <c r="M18" s="3" t="s">
        <v>306</v>
      </c>
      <c r="N18" s="3" t="s">
        <v>296</v>
      </c>
      <c r="O18" s="3" t="s">
        <v>307</v>
      </c>
      <c r="P18" s="3" t="s">
        <v>296</v>
      </c>
      <c r="Q18" s="3" t="s">
        <v>309</v>
      </c>
      <c r="R18" s="3" t="s">
        <v>310</v>
      </c>
      <c r="S18" s="3" t="s">
        <v>296</v>
      </c>
      <c r="T18" s="3" t="s">
        <v>307</v>
      </c>
      <c r="U18" s="4" t="s">
        <v>311</v>
      </c>
      <c r="V18" s="4" t="s">
        <v>312</v>
      </c>
    </row>
    <row r="19" spans="1:22" ht="30.6" customHeight="1" x14ac:dyDescent="0.3">
      <c r="A19" s="52" t="str">
        <f>'S6 Maquette'!B19</f>
        <v>UE Competences transversales 1 (S6)</v>
      </c>
      <c r="B19" s="53" t="s">
        <v>13</v>
      </c>
      <c r="C19" s="78">
        <v>0</v>
      </c>
      <c r="D19" s="135"/>
      <c r="E19" s="135"/>
      <c r="F19" s="135"/>
      <c r="G19" s="10"/>
      <c r="H19" s="10"/>
      <c r="I19" s="10"/>
      <c r="J19" s="10"/>
      <c r="K19" s="10"/>
      <c r="L19" s="10"/>
      <c r="M19" s="10"/>
      <c r="N19" s="10"/>
      <c r="O19" s="10"/>
      <c r="P19" s="59"/>
      <c r="Q19" s="59"/>
      <c r="R19" s="10"/>
      <c r="S19" s="10"/>
      <c r="T19" s="10"/>
      <c r="U19" s="10"/>
      <c r="V19" s="289" t="s">
        <v>460</v>
      </c>
    </row>
    <row r="20" spans="1:22" ht="30.6" customHeight="1" x14ac:dyDescent="0.3">
      <c r="A20" s="52" t="str">
        <f>'S6 Maquette'!B20</f>
        <v>Anglais 6</v>
      </c>
      <c r="B20" s="53" t="s">
        <v>23</v>
      </c>
      <c r="C20" s="78">
        <v>0</v>
      </c>
      <c r="D20" s="135">
        <v>2</v>
      </c>
      <c r="E20" s="135" t="s">
        <v>313</v>
      </c>
      <c r="F20" s="135"/>
      <c r="G20" s="10"/>
      <c r="H20" s="10" t="s">
        <v>313</v>
      </c>
      <c r="I20" s="10"/>
      <c r="J20" s="10"/>
      <c r="K20" s="10" t="s">
        <v>30</v>
      </c>
      <c r="L20" s="141">
        <v>0.5</v>
      </c>
      <c r="M20" s="10">
        <v>2</v>
      </c>
      <c r="N20" s="10" t="s">
        <v>11</v>
      </c>
      <c r="O20" s="10" t="s">
        <v>368</v>
      </c>
      <c r="P20" s="59"/>
      <c r="Q20" s="59"/>
      <c r="R20" s="10"/>
      <c r="S20" s="10" t="s">
        <v>11</v>
      </c>
      <c r="T20" s="10" t="s">
        <v>368</v>
      </c>
      <c r="U20" s="10"/>
      <c r="V20" s="290"/>
    </row>
    <row r="21" spans="1:22" ht="30.6" customHeight="1" x14ac:dyDescent="0.3">
      <c r="A21" s="52" t="str">
        <f>'S6 Maquette'!B21</f>
        <v>Grands défis sociétaux : TEDS 3</v>
      </c>
      <c r="B21" s="53" t="s">
        <v>23</v>
      </c>
      <c r="C21" s="78">
        <v>0</v>
      </c>
      <c r="D21" s="135">
        <v>1</v>
      </c>
      <c r="E21" s="135" t="s">
        <v>313</v>
      </c>
      <c r="F21" s="135"/>
      <c r="G21" s="10"/>
      <c r="H21" s="10" t="s">
        <v>313</v>
      </c>
      <c r="I21" s="10" t="s">
        <v>313</v>
      </c>
      <c r="J21" s="10"/>
      <c r="K21" s="10" t="s">
        <v>10</v>
      </c>
      <c r="L21" s="10"/>
      <c r="M21" s="10">
        <v>2</v>
      </c>
      <c r="N21" s="10"/>
      <c r="O21" s="10"/>
      <c r="P21" s="59"/>
      <c r="Q21" s="59"/>
      <c r="R21" s="10"/>
      <c r="S21" s="10"/>
      <c r="T21" s="10"/>
      <c r="U21" s="10"/>
      <c r="V21" s="291"/>
    </row>
    <row r="22" spans="1:22" ht="30.6" customHeight="1" x14ac:dyDescent="0.3">
      <c r="A22" s="52" t="str">
        <f>'S6 Maquette'!B22</f>
        <v xml:space="preserve">UE Competences transversales 2 (S6) </v>
      </c>
      <c r="B22" s="53" t="s">
        <v>13</v>
      </c>
      <c r="C22" s="57" t="s">
        <v>15</v>
      </c>
      <c r="D22" s="58"/>
      <c r="E22" s="58"/>
      <c r="F22" s="58"/>
      <c r="G22" s="59"/>
      <c r="H22" s="59"/>
      <c r="I22" s="59"/>
      <c r="J22" s="59"/>
      <c r="K22" s="59"/>
      <c r="L22" s="59"/>
      <c r="M22" s="59"/>
      <c r="N22" s="59"/>
      <c r="O22" s="59"/>
      <c r="P22" s="59"/>
      <c r="Q22" s="59"/>
      <c r="R22" s="59"/>
      <c r="S22" s="59"/>
      <c r="T22" s="59"/>
      <c r="U22" s="59"/>
      <c r="V22" s="144"/>
    </row>
    <row r="23" spans="1:22" ht="30.6" customHeight="1" x14ac:dyDescent="0.3">
      <c r="A23" s="142" t="str">
        <f>'S6 Maquette'!B23</f>
        <v>1 UE AU CHOIX (/ 2 proposées)</v>
      </c>
      <c r="B23" s="124"/>
      <c r="C23" s="125">
        <v>0</v>
      </c>
      <c r="D23" s="126"/>
      <c r="E23" s="127"/>
      <c r="F23" s="127"/>
      <c r="G23" s="127"/>
      <c r="H23" s="127"/>
      <c r="I23" s="127"/>
      <c r="J23" s="127"/>
      <c r="K23" s="127" t="s">
        <v>10</v>
      </c>
      <c r="L23" s="127"/>
      <c r="M23" s="127">
        <v>1</v>
      </c>
      <c r="N23" s="127"/>
      <c r="O23" s="127"/>
      <c r="P23" s="127"/>
      <c r="Q23" s="127"/>
      <c r="R23" s="127"/>
      <c r="S23" s="127"/>
      <c r="T23" s="127"/>
      <c r="U23" s="128"/>
      <c r="V23" s="128"/>
    </row>
    <row r="24" spans="1:22" ht="34.200000000000003" customHeight="1" x14ac:dyDescent="0.3">
      <c r="A24" s="132" t="str">
        <f>'S6 Maquette'!B24</f>
        <v>Projet Bioéthique, Environnement et Droit</v>
      </c>
      <c r="B24" s="129" t="s">
        <v>13</v>
      </c>
      <c r="C24" s="125"/>
      <c r="D24" s="126">
        <v>1</v>
      </c>
      <c r="E24" s="129" t="s">
        <v>313</v>
      </c>
      <c r="F24" s="129" t="s">
        <v>313</v>
      </c>
      <c r="G24" s="127" t="s">
        <v>313</v>
      </c>
      <c r="H24" s="127" t="s">
        <v>313</v>
      </c>
      <c r="I24" s="127" t="s">
        <v>313</v>
      </c>
      <c r="J24" s="127"/>
      <c r="K24" s="127" t="s">
        <v>10</v>
      </c>
      <c r="L24" s="127"/>
      <c r="M24" s="127">
        <v>2</v>
      </c>
      <c r="N24" s="143" t="s">
        <v>21</v>
      </c>
      <c r="O24" s="140" t="s">
        <v>459</v>
      </c>
      <c r="P24" s="127"/>
      <c r="Q24" s="127"/>
      <c r="R24" s="127"/>
      <c r="S24" s="127" t="s">
        <v>317</v>
      </c>
      <c r="T24" s="127"/>
      <c r="U24" s="127" t="s">
        <v>369</v>
      </c>
      <c r="V24" s="127" t="s">
        <v>461</v>
      </c>
    </row>
    <row r="25" spans="1:22" ht="51" customHeight="1" x14ac:dyDescent="0.3">
      <c r="A25" s="133" t="str">
        <f>'S6 Maquette'!B25</f>
        <v>panier Outils/Ouverture extra disciplinaires (OED) (choix 1 ECUE sur liste proposée)</v>
      </c>
      <c r="B25" s="130" t="s">
        <v>13</v>
      </c>
      <c r="C25" s="125"/>
      <c r="D25" s="126">
        <v>1</v>
      </c>
      <c r="E25" s="129"/>
      <c r="F25" s="129"/>
      <c r="G25" s="127"/>
      <c r="H25" s="127"/>
      <c r="I25" s="127"/>
      <c r="J25" s="127"/>
      <c r="K25" s="127"/>
      <c r="L25" s="127"/>
      <c r="M25" s="127"/>
      <c r="N25" s="127"/>
      <c r="O25" s="127"/>
      <c r="P25" s="127"/>
      <c r="Q25" s="127"/>
      <c r="R25" s="127"/>
      <c r="S25" s="127"/>
      <c r="T25" s="127"/>
      <c r="U25" s="127"/>
      <c r="V25" s="127" t="s">
        <v>462</v>
      </c>
    </row>
    <row r="26" spans="1:22" ht="30.6" customHeight="1" x14ac:dyDescent="0.3">
      <c r="A26" s="83" t="str">
        <f>'S6 Maquette'!B26</f>
        <v>Statistiques et Evolution moléculaire</v>
      </c>
      <c r="B26" s="67" t="str">
        <f>'S6 Maquette'!C26</f>
        <v>UE</v>
      </c>
      <c r="C26" s="63"/>
      <c r="D26" s="62">
        <v>1</v>
      </c>
      <c r="E26" s="62" t="s">
        <v>313</v>
      </c>
      <c r="F26" s="62" t="s">
        <v>313</v>
      </c>
      <c r="G26" s="64" t="s">
        <v>313</v>
      </c>
      <c r="H26" s="64" t="s">
        <v>313</v>
      </c>
      <c r="I26" s="64" t="s">
        <v>313</v>
      </c>
      <c r="J26" s="64">
        <v>6</v>
      </c>
      <c r="K26" s="64" t="s">
        <v>10</v>
      </c>
      <c r="L26" s="74"/>
      <c r="M26" s="64">
        <v>3</v>
      </c>
      <c r="N26" s="64"/>
      <c r="O26" s="64"/>
      <c r="P26" s="64"/>
      <c r="Q26" s="64"/>
      <c r="R26" s="64"/>
      <c r="S26" s="64"/>
      <c r="T26" s="64"/>
      <c r="U26" s="64"/>
      <c r="V26" s="56"/>
    </row>
    <row r="27" spans="1:22" ht="30.6" customHeight="1" x14ac:dyDescent="0.3">
      <c r="A27" s="67" t="str">
        <f>'S6 Maquette'!B27</f>
        <v>Statistiques II</v>
      </c>
      <c r="B27" s="67" t="str">
        <f>'S6 Maquette'!C27</f>
        <v>ECUE</v>
      </c>
      <c r="C27" s="63"/>
      <c r="D27" s="62"/>
      <c r="E27" s="62" t="s">
        <v>313</v>
      </c>
      <c r="F27" s="62" t="s">
        <v>313</v>
      </c>
      <c r="G27" s="64" t="s">
        <v>313</v>
      </c>
      <c r="H27" s="64" t="s">
        <v>313</v>
      </c>
      <c r="I27" s="64" t="s">
        <v>313</v>
      </c>
      <c r="J27" s="64"/>
      <c r="K27" s="64"/>
      <c r="L27" s="74"/>
      <c r="M27" s="64"/>
      <c r="N27" s="64"/>
      <c r="O27" s="64"/>
      <c r="P27" s="64" t="s">
        <v>11</v>
      </c>
      <c r="Q27" s="64" t="s">
        <v>315</v>
      </c>
      <c r="R27" s="64" t="s">
        <v>20</v>
      </c>
      <c r="S27" s="64" t="s">
        <v>11</v>
      </c>
      <c r="T27" s="64" t="s">
        <v>315</v>
      </c>
      <c r="U27" s="64"/>
      <c r="V27" s="56"/>
    </row>
    <row r="28" spans="1:22" ht="30.6" customHeight="1" x14ac:dyDescent="0.3">
      <c r="A28" s="67" t="str">
        <f>'S6 Maquette'!B28</f>
        <v>Evolution moléculaire et phylogénie</v>
      </c>
      <c r="B28" s="67" t="str">
        <f>'S6 Maquette'!C28</f>
        <v>ECUE</v>
      </c>
      <c r="C28" s="63">
        <f>'S6 Maquette'!F28</f>
        <v>0</v>
      </c>
      <c r="D28" s="62"/>
      <c r="E28" s="62" t="s">
        <v>313</v>
      </c>
      <c r="F28" s="62" t="s">
        <v>313</v>
      </c>
      <c r="G28" s="64" t="s">
        <v>313</v>
      </c>
      <c r="H28" s="64" t="s">
        <v>313</v>
      </c>
      <c r="I28" s="64" t="s">
        <v>313</v>
      </c>
      <c r="J28" s="64"/>
      <c r="K28" s="64"/>
      <c r="L28" s="74"/>
      <c r="M28" s="64"/>
      <c r="N28" s="64"/>
      <c r="O28" s="64"/>
      <c r="P28" s="64" t="s">
        <v>11</v>
      </c>
      <c r="Q28" s="64" t="s">
        <v>315</v>
      </c>
      <c r="R28" s="64" t="s">
        <v>20</v>
      </c>
      <c r="S28" s="64" t="s">
        <v>11</v>
      </c>
      <c r="T28" s="64" t="s">
        <v>315</v>
      </c>
      <c r="U28" s="64"/>
      <c r="V28" s="56"/>
    </row>
    <row r="29" spans="1:22" ht="30.6" customHeight="1" x14ac:dyDescent="0.3">
      <c r="A29" s="83" t="str">
        <f>'S6 Maquette'!B29</f>
        <v>Immunologie et Biotechnologies</v>
      </c>
      <c r="B29" s="67" t="str">
        <f>'S6 Maquette'!C29</f>
        <v>UE</v>
      </c>
      <c r="C29" s="63"/>
      <c r="D29" s="62">
        <v>1</v>
      </c>
      <c r="E29" s="62" t="s">
        <v>313</v>
      </c>
      <c r="F29" s="62" t="s">
        <v>313</v>
      </c>
      <c r="G29" s="64" t="s">
        <v>313</v>
      </c>
      <c r="H29" s="64" t="s">
        <v>313</v>
      </c>
      <c r="I29" s="64" t="s">
        <v>313</v>
      </c>
      <c r="J29" s="64">
        <v>6</v>
      </c>
      <c r="K29" s="64" t="s">
        <v>10</v>
      </c>
      <c r="L29" s="64"/>
      <c r="M29" s="64">
        <v>3</v>
      </c>
      <c r="N29" s="64"/>
      <c r="O29" s="64"/>
      <c r="P29" s="64"/>
      <c r="Q29" s="64"/>
      <c r="R29" s="64"/>
      <c r="S29" s="64"/>
      <c r="T29" s="64"/>
      <c r="U29" s="64"/>
      <c r="V29" s="56"/>
    </row>
    <row r="30" spans="1:22" ht="30.6" customHeight="1" x14ac:dyDescent="0.3">
      <c r="A30" s="68" t="str">
        <f>'S6 Maquette'!B30</f>
        <v>Immunologie 1</v>
      </c>
      <c r="B30" s="68" t="str">
        <f>'S6 Maquette'!C30</f>
        <v>ECUE</v>
      </c>
      <c r="C30" s="42">
        <f>'S6 Maquette'!F30</f>
        <v>0</v>
      </c>
      <c r="D30" s="62"/>
      <c r="E30" s="62" t="s">
        <v>313</v>
      </c>
      <c r="F30" s="62" t="s">
        <v>313</v>
      </c>
      <c r="G30" s="64" t="s">
        <v>313</v>
      </c>
      <c r="H30" s="64" t="s">
        <v>313</v>
      </c>
      <c r="I30" s="64" t="s">
        <v>313</v>
      </c>
      <c r="J30" s="64"/>
      <c r="K30" s="64"/>
      <c r="L30" s="74"/>
      <c r="M30" s="64"/>
      <c r="N30" s="64"/>
      <c r="O30" s="64"/>
      <c r="P30" s="64" t="s">
        <v>11</v>
      </c>
      <c r="Q30" s="64" t="s">
        <v>315</v>
      </c>
      <c r="R30" s="64" t="s">
        <v>20</v>
      </c>
      <c r="S30" s="64" t="s">
        <v>11</v>
      </c>
      <c r="T30" s="64" t="s">
        <v>315</v>
      </c>
      <c r="U30" s="40"/>
      <c r="V30" s="6"/>
    </row>
    <row r="31" spans="1:22" ht="30.6" customHeight="1" x14ac:dyDescent="0.3">
      <c r="A31" s="68" t="str">
        <f>'S6 Maquette'!B31</f>
        <v>Biotechnologies</v>
      </c>
      <c r="B31" s="68" t="str">
        <f>'S6 Maquette'!C31</f>
        <v>ECUE</v>
      </c>
      <c r="C31" s="42">
        <f>'S6 Maquette'!F31</f>
        <v>0</v>
      </c>
      <c r="D31" s="62"/>
      <c r="E31" s="62" t="s">
        <v>313</v>
      </c>
      <c r="F31" s="62" t="s">
        <v>313</v>
      </c>
      <c r="G31" s="64" t="s">
        <v>313</v>
      </c>
      <c r="H31" s="64" t="s">
        <v>313</v>
      </c>
      <c r="I31" s="64" t="s">
        <v>313</v>
      </c>
      <c r="J31" s="64"/>
      <c r="K31" s="64"/>
      <c r="L31" s="74"/>
      <c r="M31" s="64"/>
      <c r="N31" s="64"/>
      <c r="O31" s="64"/>
      <c r="P31" s="64" t="s">
        <v>11</v>
      </c>
      <c r="Q31" s="64" t="s">
        <v>315</v>
      </c>
      <c r="R31" s="64" t="s">
        <v>20</v>
      </c>
      <c r="S31" s="64" t="s">
        <v>11</v>
      </c>
      <c r="T31" s="64" t="s">
        <v>367</v>
      </c>
      <c r="U31" s="40"/>
      <c r="V31" s="45"/>
    </row>
    <row r="32" spans="1:22" ht="30.6" customHeight="1" x14ac:dyDescent="0.3">
      <c r="A32" s="6" t="s">
        <v>328</v>
      </c>
      <c r="B32" s="68"/>
      <c r="C32" s="42"/>
      <c r="D32" s="62"/>
      <c r="E32" s="62"/>
      <c r="F32" s="62"/>
      <c r="G32" s="64"/>
      <c r="H32" s="64"/>
      <c r="I32" s="64"/>
      <c r="J32" s="92"/>
      <c r="K32" s="64"/>
      <c r="L32" s="74"/>
      <c r="M32" s="64"/>
      <c r="N32" s="64"/>
      <c r="O32" s="64"/>
      <c r="P32" s="40"/>
      <c r="Q32" s="40"/>
      <c r="R32" s="64"/>
      <c r="S32" s="64"/>
      <c r="T32" s="64"/>
      <c r="U32" s="40"/>
      <c r="V32" s="45"/>
    </row>
    <row r="33" spans="1:22" ht="30.6" customHeight="1" x14ac:dyDescent="0.3">
      <c r="A33" s="86" t="str">
        <f>'S6 Maquette'!B33</f>
        <v>UE Min 1 ; Max 1</v>
      </c>
      <c r="B33" s="68" t="str">
        <f>'S6 Maquette'!C33</f>
        <v>OPTION</v>
      </c>
      <c r="C33" s="42">
        <f>'S6 Maquette'!F33</f>
        <v>0</v>
      </c>
      <c r="D33" s="42">
        <f>'S6 Maquette'!G33</f>
        <v>0</v>
      </c>
      <c r="E33" s="42">
        <f>'S6 Maquette'!H33</f>
        <v>0</v>
      </c>
      <c r="F33" s="42">
        <f>'S6 Maquette'!I33</f>
        <v>0</v>
      </c>
      <c r="G33" s="42">
        <f>'S6 Maquette'!J33</f>
        <v>0</v>
      </c>
      <c r="H33" s="42">
        <f>'S6 Maquette'!K33</f>
        <v>0</v>
      </c>
      <c r="I33" s="42">
        <f>'S6 Maquette'!L33</f>
        <v>0</v>
      </c>
      <c r="J33" s="42">
        <f>'S6 Maquette'!M33</f>
        <v>0</v>
      </c>
      <c r="K33" s="40"/>
      <c r="L33" s="40"/>
      <c r="M33" s="40"/>
      <c r="N33" s="40"/>
      <c r="O33" s="40"/>
      <c r="P33" s="40"/>
      <c r="Q33" s="40"/>
      <c r="R33" s="40"/>
      <c r="S33" s="40"/>
      <c r="T33" s="40"/>
      <c r="U33" s="64"/>
      <c r="V33" s="64"/>
    </row>
    <row r="34" spans="1:22" ht="52.2" customHeight="1" x14ac:dyDescent="0.3">
      <c r="A34" s="87" t="str">
        <f>'S6 Maquette'!B34</f>
        <v>Endocrinologie générale et Exploration fonctionnelle en Physiologie Animale</v>
      </c>
      <c r="B34" s="68" t="str">
        <f>'S6 Maquette'!C34</f>
        <v>UE</v>
      </c>
      <c r="C34" s="42">
        <f>'S6 Maquette'!F34</f>
        <v>0</v>
      </c>
      <c r="D34" s="7">
        <v>1</v>
      </c>
      <c r="E34" s="62" t="s">
        <v>313</v>
      </c>
      <c r="F34" s="62" t="s">
        <v>313</v>
      </c>
      <c r="G34" s="64" t="s">
        <v>313</v>
      </c>
      <c r="H34" s="64" t="s">
        <v>313</v>
      </c>
      <c r="I34" s="64" t="s">
        <v>313</v>
      </c>
      <c r="J34" s="64">
        <v>6</v>
      </c>
      <c r="K34" s="40" t="s">
        <v>10</v>
      </c>
      <c r="L34" s="40"/>
      <c r="M34" s="40">
        <v>3</v>
      </c>
      <c r="N34" s="40"/>
      <c r="O34" s="40"/>
      <c r="P34" s="40"/>
      <c r="Q34" s="40"/>
      <c r="R34" s="40"/>
      <c r="S34" s="40"/>
      <c r="T34" s="40"/>
      <c r="U34" s="40"/>
      <c r="V34" s="45"/>
    </row>
    <row r="35" spans="1:22" ht="30.6" customHeight="1" x14ac:dyDescent="0.3">
      <c r="A35" s="91" t="str">
        <f>'S6 Maquette'!B35</f>
        <v>Endocrinologie Générale</v>
      </c>
      <c r="B35" s="43" t="str">
        <f>'S6 Maquette'!C35</f>
        <v>ECUE</v>
      </c>
      <c r="C35" s="42">
        <f>'S6 Maquette'!F35</f>
        <v>0</v>
      </c>
      <c r="D35" s="7">
        <v>0.6</v>
      </c>
      <c r="E35" s="62" t="s">
        <v>313</v>
      </c>
      <c r="F35" s="62" t="s">
        <v>313</v>
      </c>
      <c r="G35" s="64" t="s">
        <v>313</v>
      </c>
      <c r="H35" s="64" t="s">
        <v>313</v>
      </c>
      <c r="I35" s="64" t="s">
        <v>313</v>
      </c>
      <c r="J35" s="64"/>
      <c r="K35" s="64"/>
      <c r="L35" s="74"/>
      <c r="M35" s="64"/>
      <c r="N35" s="64"/>
      <c r="O35" s="64"/>
      <c r="P35" s="64" t="s">
        <v>11</v>
      </c>
      <c r="Q35" s="64" t="s">
        <v>315</v>
      </c>
      <c r="R35" s="64" t="s">
        <v>20</v>
      </c>
      <c r="S35" s="64" t="s">
        <v>11</v>
      </c>
      <c r="T35" s="64" t="s">
        <v>315</v>
      </c>
      <c r="U35" s="40"/>
      <c r="V35" s="45"/>
    </row>
    <row r="36" spans="1:22" ht="30.6" customHeight="1" x14ac:dyDescent="0.3">
      <c r="A36" s="78" t="str">
        <f>'S6 Maquette'!B36</f>
        <v>Techniques d'exploration fonctionnelle en Physiologie Animale</v>
      </c>
      <c r="B36" s="43" t="str">
        <f>'S6 Maquette'!C36</f>
        <v>ECUE</v>
      </c>
      <c r="C36" s="42">
        <f>'S6 Maquette'!F36</f>
        <v>0</v>
      </c>
      <c r="D36" s="7">
        <v>0.4</v>
      </c>
      <c r="E36" s="62" t="s">
        <v>313</v>
      </c>
      <c r="F36" s="62" t="s">
        <v>313</v>
      </c>
      <c r="G36" s="64" t="s">
        <v>313</v>
      </c>
      <c r="H36" s="64" t="s">
        <v>313</v>
      </c>
      <c r="I36" s="64" t="s">
        <v>313</v>
      </c>
      <c r="J36" s="64"/>
      <c r="K36" s="64"/>
      <c r="L36" s="74"/>
      <c r="M36" s="64"/>
      <c r="N36" s="64"/>
      <c r="O36" s="64"/>
      <c r="P36" s="64" t="s">
        <v>11</v>
      </c>
      <c r="Q36" s="64" t="s">
        <v>368</v>
      </c>
      <c r="R36" s="64" t="s">
        <v>20</v>
      </c>
      <c r="S36" s="64" t="s">
        <v>11</v>
      </c>
      <c r="T36" s="64" t="s">
        <v>368</v>
      </c>
      <c r="U36" s="40"/>
      <c r="V36" s="45"/>
    </row>
    <row r="37" spans="1:22" ht="30.6" customHeight="1" x14ac:dyDescent="0.3">
      <c r="A37" s="76" t="str">
        <f>'S6 Maquette'!B37</f>
        <v>Biologie Végétale Intégrative</v>
      </c>
      <c r="B37" s="43" t="str">
        <f>'S6 Maquette'!C37</f>
        <v>UE</v>
      </c>
      <c r="C37" s="42">
        <f>'S6 Maquette'!F37</f>
        <v>0</v>
      </c>
      <c r="D37" s="7"/>
      <c r="E37" s="62" t="s">
        <v>313</v>
      </c>
      <c r="F37" s="62" t="s">
        <v>313</v>
      </c>
      <c r="G37" s="64" t="s">
        <v>313</v>
      </c>
      <c r="H37" s="64" t="s">
        <v>313</v>
      </c>
      <c r="I37" s="64" t="s">
        <v>313</v>
      </c>
      <c r="J37" s="64">
        <v>6</v>
      </c>
      <c r="K37" s="64" t="s">
        <v>10</v>
      </c>
      <c r="L37" s="74"/>
      <c r="M37" s="64">
        <v>3</v>
      </c>
      <c r="N37" s="64"/>
      <c r="O37" s="64"/>
      <c r="P37" s="40"/>
      <c r="Q37" s="40"/>
      <c r="R37" s="64"/>
      <c r="S37" s="64"/>
      <c r="T37" s="64"/>
      <c r="U37" s="40"/>
      <c r="V37" s="45"/>
    </row>
    <row r="38" spans="1:22" ht="30.6" customHeight="1" x14ac:dyDescent="0.3">
      <c r="A38" s="89" t="str">
        <f>'S6 Maquette'!B38</f>
        <v>Biologie du développement végétal</v>
      </c>
      <c r="B38" s="43" t="str">
        <f>'S6 Maquette'!C38</f>
        <v>ECUE</v>
      </c>
      <c r="C38" s="42">
        <f>'S6 Maquette'!F38</f>
        <v>0</v>
      </c>
      <c r="D38" s="7"/>
      <c r="E38" s="62" t="s">
        <v>313</v>
      </c>
      <c r="F38" s="62" t="s">
        <v>313</v>
      </c>
      <c r="G38" s="64" t="s">
        <v>313</v>
      </c>
      <c r="H38" s="64" t="s">
        <v>313</v>
      </c>
      <c r="I38" s="64" t="s">
        <v>313</v>
      </c>
      <c r="J38" s="64"/>
      <c r="K38" s="40"/>
      <c r="L38" s="75"/>
      <c r="M38" s="40"/>
      <c r="N38" s="64"/>
      <c r="O38" s="64"/>
      <c r="P38" s="64" t="s">
        <v>11</v>
      </c>
      <c r="Q38" s="64" t="s">
        <v>314</v>
      </c>
      <c r="R38" s="64" t="s">
        <v>20</v>
      </c>
      <c r="S38" s="64" t="s">
        <v>11</v>
      </c>
      <c r="T38" s="64" t="s">
        <v>315</v>
      </c>
      <c r="U38" s="40"/>
      <c r="V38" s="45"/>
    </row>
    <row r="39" spans="1:22" ht="30.6" customHeight="1" x14ac:dyDescent="0.3">
      <c r="A39" s="78" t="str">
        <f>'S6 Maquette'!B39</f>
        <v>Histoire évolutive des angiospermes</v>
      </c>
      <c r="B39" s="43" t="str">
        <f>'S6 Maquette'!C39</f>
        <v>ECUE</v>
      </c>
      <c r="C39" s="42">
        <f>'S6 Maquette'!F39</f>
        <v>0</v>
      </c>
      <c r="D39" s="7"/>
      <c r="E39" s="62" t="s">
        <v>313</v>
      </c>
      <c r="F39" s="62" t="s">
        <v>313</v>
      </c>
      <c r="G39" s="64" t="s">
        <v>313</v>
      </c>
      <c r="H39" s="64" t="s">
        <v>313</v>
      </c>
      <c r="I39" s="64" t="s">
        <v>313</v>
      </c>
      <c r="J39" s="64"/>
      <c r="K39" s="40"/>
      <c r="L39" s="75"/>
      <c r="M39" s="40"/>
      <c r="N39" s="64"/>
      <c r="O39" s="64"/>
      <c r="P39" s="64" t="s">
        <v>11</v>
      </c>
      <c r="Q39" s="64" t="s">
        <v>314</v>
      </c>
      <c r="R39" s="64" t="s">
        <v>20</v>
      </c>
      <c r="S39" s="64" t="s">
        <v>11</v>
      </c>
      <c r="T39" s="64" t="s">
        <v>315</v>
      </c>
      <c r="U39" s="40"/>
      <c r="V39" s="45"/>
    </row>
    <row r="40" spans="1:22" ht="30.6" customHeight="1" x14ac:dyDescent="0.3">
      <c r="A40" s="6" t="s">
        <v>328</v>
      </c>
      <c r="B40" s="43"/>
      <c r="C40" s="42"/>
      <c r="D40" s="7"/>
      <c r="E40" s="62"/>
      <c r="F40" s="62"/>
      <c r="G40" s="64"/>
      <c r="H40" s="64"/>
      <c r="I40" s="64"/>
      <c r="J40" s="64"/>
      <c r="K40" s="40"/>
      <c r="L40" s="75"/>
      <c r="M40" s="40"/>
      <c r="N40" s="64"/>
      <c r="O40" s="64"/>
      <c r="P40" s="40"/>
      <c r="Q40" s="40"/>
      <c r="R40" s="64"/>
      <c r="S40" s="64"/>
      <c r="T40" s="64"/>
      <c r="U40" s="40"/>
      <c r="V40" s="45"/>
    </row>
    <row r="41" spans="1:22" ht="30.6" customHeight="1" x14ac:dyDescent="0.3">
      <c r="A41" s="90" t="str">
        <f>'S6 Maquette'!B41</f>
        <v>UE Min 1 ; Max 1</v>
      </c>
      <c r="B41" s="43" t="str">
        <f>'S6 Maquette'!C41</f>
        <v>OPTION</v>
      </c>
      <c r="C41" s="42">
        <f>'S6 Maquette'!F41</f>
        <v>0</v>
      </c>
      <c r="D41" s="7"/>
      <c r="E41" s="62"/>
      <c r="F41" s="62"/>
      <c r="G41" s="64"/>
      <c r="H41" s="64"/>
      <c r="I41" s="64"/>
      <c r="J41" s="64"/>
      <c r="K41" s="64"/>
      <c r="L41" s="74"/>
      <c r="M41" s="64"/>
      <c r="N41" s="64"/>
      <c r="O41" s="64"/>
      <c r="P41" s="40"/>
      <c r="Q41" s="40"/>
      <c r="R41" s="40"/>
      <c r="S41" s="40"/>
      <c r="T41" s="40"/>
      <c r="U41" s="64"/>
      <c r="V41" s="61"/>
    </row>
    <row r="42" spans="1:22" ht="30.6" customHeight="1" x14ac:dyDescent="0.3">
      <c r="A42" s="84" t="str">
        <f>'S6 Maquette'!B42</f>
        <v>Biologie du développement animal et pratique</v>
      </c>
      <c r="B42" s="43" t="str">
        <f>'S6 Maquette'!C42</f>
        <v>UE</v>
      </c>
      <c r="C42" s="42">
        <f>'S6 Maquette'!F42</f>
        <v>0</v>
      </c>
      <c r="D42" s="7"/>
      <c r="E42" s="62" t="s">
        <v>313</v>
      </c>
      <c r="F42" s="62" t="s">
        <v>313</v>
      </c>
      <c r="G42" s="64" t="s">
        <v>313</v>
      </c>
      <c r="H42" s="64" t="s">
        <v>313</v>
      </c>
      <c r="I42" s="64" t="s">
        <v>313</v>
      </c>
      <c r="J42" s="64">
        <v>6</v>
      </c>
      <c r="K42" s="40" t="s">
        <v>10</v>
      </c>
      <c r="L42" s="40"/>
      <c r="M42" s="40">
        <v>3</v>
      </c>
      <c r="N42" s="40"/>
      <c r="O42" s="40"/>
      <c r="P42" s="40"/>
      <c r="Q42" s="40"/>
      <c r="R42" s="40"/>
      <c r="S42" s="40"/>
      <c r="T42" s="40"/>
      <c r="U42" s="40"/>
      <c r="V42" s="45"/>
    </row>
    <row r="43" spans="1:22" ht="30.6" customHeight="1" x14ac:dyDescent="0.3">
      <c r="A43" s="43" t="str">
        <f>'S6 Maquette'!B43</f>
        <v>Biologie du développement animal</v>
      </c>
      <c r="B43" s="43" t="str">
        <f>'S6 Maquette'!C43</f>
        <v>ECUE</v>
      </c>
      <c r="C43" s="42">
        <f>'S6 Maquette'!F43</f>
        <v>0</v>
      </c>
      <c r="D43" s="7">
        <v>0.7</v>
      </c>
      <c r="E43" s="62" t="s">
        <v>313</v>
      </c>
      <c r="F43" s="62" t="s">
        <v>313</v>
      </c>
      <c r="G43" s="64" t="s">
        <v>313</v>
      </c>
      <c r="H43" s="64" t="s">
        <v>313</v>
      </c>
      <c r="I43" s="64" t="s">
        <v>313</v>
      </c>
      <c r="J43" s="40"/>
      <c r="K43" s="64"/>
      <c r="L43" s="74"/>
      <c r="M43" s="64"/>
      <c r="N43" s="64"/>
      <c r="O43" s="64"/>
      <c r="P43" s="64" t="s">
        <v>11</v>
      </c>
      <c r="Q43" s="64" t="s">
        <v>315</v>
      </c>
      <c r="R43" s="64" t="s">
        <v>20</v>
      </c>
      <c r="S43" s="64" t="s">
        <v>11</v>
      </c>
      <c r="T43" s="64" t="s">
        <v>315</v>
      </c>
      <c r="U43" s="40"/>
      <c r="V43" s="45"/>
    </row>
    <row r="44" spans="1:22" ht="30.6" customHeight="1" x14ac:dyDescent="0.3">
      <c r="A44" s="43" t="s">
        <v>348</v>
      </c>
      <c r="B44" s="43"/>
      <c r="C44" s="42"/>
      <c r="D44" s="7"/>
      <c r="E44" s="62"/>
      <c r="F44" s="62"/>
      <c r="G44" s="64"/>
      <c r="H44" s="64"/>
      <c r="I44" s="64"/>
      <c r="J44" s="40"/>
      <c r="K44" s="64"/>
      <c r="L44" s="74"/>
      <c r="M44" s="64"/>
      <c r="N44" s="64"/>
      <c r="O44" s="64"/>
      <c r="P44" s="40"/>
      <c r="Q44" s="40"/>
      <c r="R44" s="64"/>
      <c r="S44" s="64"/>
      <c r="T44" s="64"/>
      <c r="U44" s="40"/>
      <c r="V44" s="45"/>
    </row>
    <row r="45" spans="1:22" ht="30.6" customHeight="1" x14ac:dyDescent="0.3">
      <c r="A45" s="79" t="str">
        <f>'S6 Maquette'!B45</f>
        <v>ECUE Min 1 ; Max 1</v>
      </c>
      <c r="B45" s="43">
        <f>'S6 Maquette'!C45</f>
        <v>0</v>
      </c>
      <c r="C45" s="42">
        <f>'S6 Maquette'!F45</f>
        <v>0</v>
      </c>
      <c r="D45" s="7"/>
      <c r="E45" s="7"/>
      <c r="F45" s="7"/>
      <c r="G45" s="40"/>
      <c r="H45" s="40"/>
      <c r="I45" s="40"/>
      <c r="J45" s="40"/>
      <c r="K45" s="40"/>
      <c r="L45" s="40"/>
      <c r="M45" s="40"/>
      <c r="N45" s="40"/>
      <c r="O45" s="40"/>
      <c r="P45" s="40"/>
      <c r="Q45" s="40"/>
      <c r="R45" s="40"/>
      <c r="S45" s="40"/>
      <c r="T45" s="40"/>
      <c r="U45" s="40"/>
      <c r="V45" s="45"/>
    </row>
    <row r="46" spans="1:22" ht="30.6" customHeight="1" x14ac:dyDescent="0.3">
      <c r="A46" s="43" t="str">
        <f>'S6 Maquette'!B46</f>
        <v xml:space="preserve"> Immunologie 2</v>
      </c>
      <c r="B46" s="43" t="str">
        <f>'S6 Maquette'!C46</f>
        <v>ECUE</v>
      </c>
      <c r="C46" s="42">
        <f>'S6 Maquette'!F46</f>
        <v>0</v>
      </c>
      <c r="D46" s="7">
        <v>0.3</v>
      </c>
      <c r="E46" s="62" t="s">
        <v>313</v>
      </c>
      <c r="F46" s="62" t="s">
        <v>313</v>
      </c>
      <c r="G46" s="64" t="s">
        <v>313</v>
      </c>
      <c r="H46" s="64" t="s">
        <v>313</v>
      </c>
      <c r="I46" s="64" t="s">
        <v>313</v>
      </c>
      <c r="J46" s="40"/>
      <c r="K46" s="64"/>
      <c r="L46" s="40"/>
      <c r="M46" s="64"/>
      <c r="N46" s="64"/>
      <c r="O46" s="64"/>
      <c r="P46" s="64" t="s">
        <v>11</v>
      </c>
      <c r="Q46" s="64" t="s">
        <v>315</v>
      </c>
      <c r="R46" s="64" t="s">
        <v>20</v>
      </c>
      <c r="S46" s="64" t="s">
        <v>11</v>
      </c>
      <c r="T46" s="64" t="s">
        <v>315</v>
      </c>
      <c r="U46" s="40"/>
      <c r="V46" s="45"/>
    </row>
    <row r="47" spans="1:22" ht="30.6" customHeight="1" x14ac:dyDescent="0.3">
      <c r="A47" s="43" t="str">
        <f>'S6 Maquette'!B47</f>
        <v xml:space="preserve"> Imagerie Tissulaire</v>
      </c>
      <c r="B47" s="43" t="str">
        <f>'S6 Maquette'!C47</f>
        <v>ECUE</v>
      </c>
      <c r="C47" s="42">
        <f>'S6 Maquette'!F47</f>
        <v>0</v>
      </c>
      <c r="D47" s="7">
        <v>0.3</v>
      </c>
      <c r="E47" s="62" t="s">
        <v>313</v>
      </c>
      <c r="F47" s="62" t="s">
        <v>313</v>
      </c>
      <c r="G47" s="64" t="s">
        <v>313</v>
      </c>
      <c r="H47" s="64" t="s">
        <v>313</v>
      </c>
      <c r="I47" s="64" t="s">
        <v>313</v>
      </c>
      <c r="J47" s="40"/>
      <c r="K47" s="40"/>
      <c r="L47" s="75"/>
      <c r="M47" s="40"/>
      <c r="N47" s="64"/>
      <c r="O47" s="64"/>
      <c r="P47" s="64" t="s">
        <v>11</v>
      </c>
      <c r="Q47" s="64" t="s">
        <v>367</v>
      </c>
      <c r="R47" s="64"/>
      <c r="S47" s="64"/>
      <c r="T47" s="64" t="s">
        <v>317</v>
      </c>
      <c r="U47" s="40" t="s">
        <v>369</v>
      </c>
      <c r="V47" s="40" t="s">
        <v>369</v>
      </c>
    </row>
    <row r="48" spans="1:22" ht="30.6" customHeight="1" x14ac:dyDescent="0.3">
      <c r="A48" s="78" t="str">
        <f>'S6 Maquette'!B48</f>
        <v>Physiopathologie de la nutriton et du métabolisme</v>
      </c>
      <c r="B48" s="43" t="str">
        <f>'S6 Maquette'!C48</f>
        <v>ECUE</v>
      </c>
      <c r="C48" s="42">
        <f>'S6 Maquette'!F48</f>
        <v>0</v>
      </c>
      <c r="D48" s="7">
        <v>0.3</v>
      </c>
      <c r="E48" s="62" t="s">
        <v>313</v>
      </c>
      <c r="F48" s="62" t="s">
        <v>313</v>
      </c>
      <c r="G48" s="64" t="s">
        <v>313</v>
      </c>
      <c r="H48" s="64" t="s">
        <v>313</v>
      </c>
      <c r="I48" s="64" t="s">
        <v>313</v>
      </c>
      <c r="J48" s="40"/>
      <c r="K48" s="40"/>
      <c r="L48" s="75"/>
      <c r="M48" s="40"/>
      <c r="N48" s="64"/>
      <c r="O48" s="64"/>
      <c r="P48" s="64" t="s">
        <v>11</v>
      </c>
      <c r="Q48" s="64" t="s">
        <v>315</v>
      </c>
      <c r="R48" s="64" t="s">
        <v>20</v>
      </c>
      <c r="S48" s="64" t="s">
        <v>11</v>
      </c>
      <c r="T48" s="64" t="s">
        <v>367</v>
      </c>
      <c r="U48" s="40"/>
      <c r="V48" s="45"/>
    </row>
    <row r="49" spans="1:22" ht="30.6" customHeight="1" x14ac:dyDescent="0.3">
      <c r="A49" s="77" t="str">
        <f>'S6 Maquette'!B49</f>
        <v>Biologie des Adaptations</v>
      </c>
      <c r="B49" s="43" t="str">
        <f>'S6 Maquette'!C49</f>
        <v>UE</v>
      </c>
      <c r="C49" s="42">
        <f>'S6 Maquette'!F49</f>
        <v>0</v>
      </c>
      <c r="D49" s="7"/>
      <c r="E49" s="62" t="s">
        <v>313</v>
      </c>
      <c r="F49" s="62" t="s">
        <v>313</v>
      </c>
      <c r="G49" s="64" t="s">
        <v>313</v>
      </c>
      <c r="H49" s="64" t="s">
        <v>313</v>
      </c>
      <c r="I49" s="64" t="s">
        <v>313</v>
      </c>
      <c r="J49" s="64">
        <v>6</v>
      </c>
      <c r="K49" s="40" t="s">
        <v>10</v>
      </c>
      <c r="L49" s="40"/>
      <c r="M49" s="40">
        <v>3</v>
      </c>
      <c r="N49" s="40"/>
      <c r="O49" s="40"/>
      <c r="P49" s="40"/>
      <c r="Q49" s="40"/>
      <c r="R49" s="40"/>
      <c r="S49" s="40"/>
      <c r="T49" s="40"/>
      <c r="U49" s="40"/>
      <c r="V49" s="45"/>
    </row>
    <row r="50" spans="1:22" ht="30.6" customHeight="1" x14ac:dyDescent="0.3">
      <c r="A50" s="78" t="str">
        <f>'S6 Maquette'!B50</f>
        <v>Biologie des adaptations et interactions durables</v>
      </c>
      <c r="B50" s="43" t="str">
        <f>'S6 Maquette'!C50</f>
        <v>ECUE</v>
      </c>
      <c r="C50" s="42">
        <f>'S6 Maquette'!F50</f>
        <v>0</v>
      </c>
      <c r="D50" s="7">
        <v>0.7</v>
      </c>
      <c r="E50" s="62" t="s">
        <v>313</v>
      </c>
      <c r="F50" s="62" t="s">
        <v>313</v>
      </c>
      <c r="G50" s="64" t="s">
        <v>313</v>
      </c>
      <c r="H50" s="64" t="s">
        <v>313</v>
      </c>
      <c r="I50" s="64" t="s">
        <v>313</v>
      </c>
      <c r="J50" s="40"/>
      <c r="K50" s="64"/>
      <c r="L50" s="74"/>
      <c r="M50" s="64"/>
      <c r="N50" s="64"/>
      <c r="O50" s="64"/>
      <c r="P50" s="64" t="s">
        <v>11</v>
      </c>
      <c r="Q50" s="64" t="s">
        <v>315</v>
      </c>
      <c r="R50" s="64" t="s">
        <v>20</v>
      </c>
      <c r="S50" s="64" t="s">
        <v>11</v>
      </c>
      <c r="T50" s="64" t="s">
        <v>315</v>
      </c>
      <c r="U50" s="40"/>
      <c r="V50" s="45"/>
    </row>
    <row r="51" spans="1:22" ht="30.6" customHeight="1" x14ac:dyDescent="0.3">
      <c r="A51" s="78" t="s">
        <v>348</v>
      </c>
      <c r="B51" s="43" t="s">
        <v>23</v>
      </c>
      <c r="C51" s="42"/>
      <c r="D51" s="7"/>
      <c r="E51" s="62"/>
      <c r="F51" s="62"/>
      <c r="G51" s="64"/>
      <c r="H51" s="64"/>
      <c r="I51" s="64"/>
      <c r="J51" s="40"/>
      <c r="K51" s="64"/>
      <c r="L51" s="74"/>
      <c r="M51" s="64"/>
      <c r="N51" s="64"/>
      <c r="O51" s="64"/>
      <c r="P51" s="40"/>
      <c r="Q51" s="40"/>
      <c r="R51" s="64"/>
      <c r="S51" s="64"/>
      <c r="T51" s="64"/>
      <c r="U51" s="40"/>
      <c r="V51" s="45"/>
    </row>
    <row r="52" spans="1:22" ht="30.6" customHeight="1" x14ac:dyDescent="0.3">
      <c r="A52" s="79" t="str">
        <f>'S6 Maquette'!B52</f>
        <v>ECUE Min 1 ; Max 1</v>
      </c>
      <c r="B52" s="43" t="str">
        <f>'S6 Maquette'!C52</f>
        <v>OPTION</v>
      </c>
      <c r="C52" s="42">
        <f>'S6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3">
      <c r="A53" s="43" t="str">
        <f>'S6 Maquette'!B53</f>
        <v>Projet communication scientifique</v>
      </c>
      <c r="B53" s="43" t="str">
        <f>'S6 Maquette'!C53</f>
        <v>ECUE</v>
      </c>
      <c r="C53" s="42">
        <f>'S6 Maquette'!F53</f>
        <v>0</v>
      </c>
      <c r="D53" s="7">
        <v>0.3</v>
      </c>
      <c r="E53" s="62" t="s">
        <v>313</v>
      </c>
      <c r="F53" s="62" t="s">
        <v>313</v>
      </c>
      <c r="G53" s="64" t="s">
        <v>313</v>
      </c>
      <c r="H53" s="64" t="s">
        <v>313</v>
      </c>
      <c r="I53" s="64" t="s">
        <v>313</v>
      </c>
      <c r="J53" s="40"/>
      <c r="K53" s="40"/>
      <c r="L53" s="40"/>
      <c r="M53" s="40"/>
      <c r="N53" s="40"/>
      <c r="O53" s="40"/>
      <c r="P53" s="40" t="s">
        <v>21</v>
      </c>
      <c r="Q53" s="40" t="s">
        <v>370</v>
      </c>
      <c r="R53" s="40"/>
      <c r="S53" s="40"/>
      <c r="T53" s="64" t="s">
        <v>317</v>
      </c>
      <c r="U53" s="40" t="s">
        <v>369</v>
      </c>
      <c r="V53" s="7" t="s">
        <v>371</v>
      </c>
    </row>
    <row r="54" spans="1:22" ht="30.6" customHeight="1" x14ac:dyDescent="0.3">
      <c r="A54" s="43" t="str">
        <f>'S6 Maquette'!B54</f>
        <v xml:space="preserve"> Imagerie Tissulaire</v>
      </c>
      <c r="B54" s="43" t="str">
        <f>'S6 Maquette'!C54</f>
        <v>ECUE</v>
      </c>
      <c r="C54" s="42">
        <f>'S6 Maquette'!F54</f>
        <v>0</v>
      </c>
      <c r="D54" s="7">
        <v>0.3</v>
      </c>
      <c r="E54" s="62" t="s">
        <v>313</v>
      </c>
      <c r="F54" s="62" t="s">
        <v>313</v>
      </c>
      <c r="G54" s="64" t="s">
        <v>313</v>
      </c>
      <c r="H54" s="64" t="s">
        <v>313</v>
      </c>
      <c r="I54" s="64" t="s">
        <v>313</v>
      </c>
      <c r="J54" s="40"/>
      <c r="K54" s="40"/>
      <c r="L54" s="75"/>
      <c r="M54" s="40"/>
      <c r="N54" s="64"/>
      <c r="O54" s="64"/>
      <c r="P54" s="64" t="s">
        <v>11</v>
      </c>
      <c r="Q54" s="64" t="s">
        <v>367</v>
      </c>
      <c r="R54" s="64"/>
      <c r="S54" s="64"/>
      <c r="T54" s="64" t="s">
        <v>317</v>
      </c>
      <c r="U54" s="40" t="s">
        <v>369</v>
      </c>
      <c r="V54" s="40" t="s">
        <v>369</v>
      </c>
    </row>
    <row r="55" spans="1:22" ht="30.6" customHeight="1" x14ac:dyDescent="0.3">
      <c r="A55" s="43">
        <f>'S6 Maquette'!B55</f>
        <v>0</v>
      </c>
      <c r="B55" s="43">
        <f>'S6 Maquette'!C55</f>
        <v>0</v>
      </c>
      <c r="C55" s="42">
        <f>'S6 Maquette'!F55</f>
        <v>0</v>
      </c>
      <c r="D55" s="7"/>
      <c r="E55" s="7"/>
      <c r="F55" s="7"/>
      <c r="G55" s="40"/>
      <c r="H55" s="40"/>
      <c r="I55" s="40"/>
      <c r="J55" s="40"/>
      <c r="K55" s="40"/>
      <c r="L55" s="40"/>
      <c r="M55" s="40"/>
      <c r="N55" s="40"/>
      <c r="O55" s="40"/>
      <c r="P55" s="40"/>
      <c r="Q55" s="40"/>
      <c r="R55" s="40"/>
      <c r="S55" s="40"/>
      <c r="T55" s="40"/>
      <c r="U55" s="40"/>
      <c r="V55" s="45"/>
    </row>
    <row r="56" spans="1:22" ht="30.6" customHeight="1" x14ac:dyDescent="0.3">
      <c r="A56" s="43" t="str">
        <f>'S6 Maquette'!B56</f>
        <v>1 UE à visée professionnalisantes (n° 2)</v>
      </c>
      <c r="B56" s="43">
        <f>'S6 Maquette'!C56</f>
        <v>0</v>
      </c>
      <c r="C56" s="42" t="str">
        <f>'S6 Maquette'!F56</f>
        <v>Fermeture</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'S6 Maquette'!B57</f>
        <v>0</v>
      </c>
      <c r="B57" s="43">
        <f>'S6 Maquette'!C57</f>
        <v>0</v>
      </c>
      <c r="C57" s="42">
        <f>'S6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'S6 Maquette'!B58</f>
        <v>0</v>
      </c>
      <c r="B58" s="43">
        <f>'S6 Maquette'!C58</f>
        <v>0</v>
      </c>
      <c r="C58" s="42">
        <f>'S6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'S6 Maquette'!B59</f>
        <v>0</v>
      </c>
      <c r="B59" s="43">
        <f>'S6 Maquette'!C59</f>
        <v>0</v>
      </c>
      <c r="C59" s="42">
        <f>'S6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'S6 Maquette'!B60</f>
        <v>0</v>
      </c>
      <c r="B60" s="43">
        <f>'S6 Maquette'!C60</f>
        <v>0</v>
      </c>
      <c r="C60" s="42">
        <f>'S6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'S6 Maquette'!B61</f>
        <v>0</v>
      </c>
      <c r="B61" s="43">
        <f>'S6 Maquette'!C61</f>
        <v>0</v>
      </c>
      <c r="C61" s="42">
        <f>'S6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'S6 Maquette'!B62</f>
        <v>0</v>
      </c>
      <c r="B62" s="43">
        <f>'S6 Maquette'!C62</f>
        <v>0</v>
      </c>
      <c r="C62" s="42">
        <f>'S6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'S6 Maquette'!B63</f>
        <v>0</v>
      </c>
      <c r="B63" s="43">
        <f>'S6 Maquette'!C63</f>
        <v>0</v>
      </c>
      <c r="C63" s="42">
        <f>'S6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'S6 Maquette'!B64</f>
        <v>0</v>
      </c>
      <c r="B64" s="43">
        <f>'S6 Maquette'!C64</f>
        <v>0</v>
      </c>
      <c r="C64" s="42">
        <f>'S6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'S6 Maquette'!B65</f>
        <v>0</v>
      </c>
      <c r="B65" s="43">
        <f>'S6 Maquette'!C65</f>
        <v>0</v>
      </c>
      <c r="C65" s="42">
        <f>'S6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'S6 Maquette'!B66</f>
        <v>0</v>
      </c>
      <c r="B66" s="43">
        <f>'S6 Maquette'!C66</f>
        <v>0</v>
      </c>
      <c r="C66" s="42">
        <f>'S6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'S6 Maquette'!B67</f>
        <v>0</v>
      </c>
      <c r="B67" s="43">
        <f>'S6 Maquette'!C67</f>
        <v>0</v>
      </c>
      <c r="C67" s="42">
        <f>'S6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'S6 Maquette'!B68</f>
        <v>0</v>
      </c>
      <c r="B68" s="43">
        <f>'S6 Maquette'!C68</f>
        <v>0</v>
      </c>
      <c r="C68" s="42">
        <f>'S6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'S6 Maquette'!B69</f>
        <v>0</v>
      </c>
      <c r="B69" s="43">
        <f>'S6 Maquette'!C69</f>
        <v>0</v>
      </c>
      <c r="C69" s="42">
        <f>'S6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'S6 Maquette'!B70</f>
        <v>0</v>
      </c>
      <c r="B70" s="43">
        <f>'S6 Maquette'!C70</f>
        <v>0</v>
      </c>
      <c r="C70" s="42">
        <f>'S6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'S6 Maquette'!B71</f>
        <v>0</v>
      </c>
      <c r="B71" s="43">
        <f>'S6 Maquette'!C71</f>
        <v>0</v>
      </c>
      <c r="C71" s="42">
        <f>'S6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'S6 Maquette'!B72</f>
        <v>0</v>
      </c>
      <c r="B72" s="43">
        <f>'S6 Maquette'!C72</f>
        <v>0</v>
      </c>
      <c r="C72" s="42">
        <f>'S6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'S6 Maquette'!B73</f>
        <v>0</v>
      </c>
      <c r="B73" s="43">
        <f>'S6 Maquette'!C73</f>
        <v>0</v>
      </c>
      <c r="C73" s="42">
        <f>'S6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'S6 Maquette'!B74</f>
        <v>0</v>
      </c>
      <c r="B74" s="43">
        <f>'S6 Maquette'!C74</f>
        <v>0</v>
      </c>
      <c r="C74" s="42">
        <f>'S6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'S6 Maquette'!B75</f>
        <v>0</v>
      </c>
      <c r="B75" s="43">
        <f>'S6 Maquette'!C75</f>
        <v>0</v>
      </c>
      <c r="C75" s="42">
        <f>'S6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'S6 Maquette'!B76</f>
        <v>0</v>
      </c>
      <c r="B76" s="43">
        <f>'S6 Maquette'!C76</f>
        <v>0</v>
      </c>
      <c r="C76" s="42">
        <f>'S6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'S6 Maquette'!B77</f>
        <v>0</v>
      </c>
      <c r="B77" s="43">
        <f>'S6 Maquette'!C77</f>
        <v>0</v>
      </c>
      <c r="C77" s="42">
        <f>'S6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'S6 Maquette'!B78</f>
        <v>0</v>
      </c>
      <c r="B78" s="43">
        <f>'S6 Maquette'!C78</f>
        <v>0</v>
      </c>
      <c r="C78" s="42">
        <f>'S6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'S6 Maquette'!B79</f>
        <v>0</v>
      </c>
      <c r="B79" s="43">
        <f>'S6 Maquette'!C79</f>
        <v>0</v>
      </c>
      <c r="C79" s="42">
        <f>'S6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'S6 Maquette'!B80</f>
        <v>0</v>
      </c>
      <c r="B80" s="43">
        <f>'S6 Maquette'!C80</f>
        <v>0</v>
      </c>
      <c r="C80" s="42">
        <f>'S6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'S6 Maquette'!B81</f>
        <v>0</v>
      </c>
      <c r="B81" s="43">
        <f>'S6 Maquette'!C81</f>
        <v>0</v>
      </c>
      <c r="C81" s="42">
        <f>'S6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'S6 Maquette'!B82</f>
        <v>0</v>
      </c>
      <c r="B82" s="43">
        <f>'S6 Maquette'!C82</f>
        <v>0</v>
      </c>
      <c r="C82" s="42">
        <f>'S6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'S6 Maquette'!B83</f>
        <v>0</v>
      </c>
      <c r="B83" s="43">
        <f>'S6 Maquette'!C83</f>
        <v>0</v>
      </c>
      <c r="C83" s="42">
        <f>'S6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'S6 Maquette'!B84</f>
        <v>0</v>
      </c>
      <c r="B84" s="43">
        <f>'S6 Maquette'!C84</f>
        <v>0</v>
      </c>
      <c r="C84" s="42">
        <f>'S6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'S6 Maquette'!B85</f>
        <v>0</v>
      </c>
      <c r="B85" s="43">
        <f>'S6 Maquette'!C85</f>
        <v>0</v>
      </c>
      <c r="C85" s="42">
        <f>'S6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'S6 Maquette'!B86</f>
        <v>0</v>
      </c>
      <c r="B86" s="43">
        <f>'S6 Maquette'!C86</f>
        <v>0</v>
      </c>
      <c r="C86" s="42">
        <f>'S6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'S6 Maquette'!B87</f>
        <v>0</v>
      </c>
      <c r="B87" s="43">
        <f>'S6 Maquette'!C87</f>
        <v>0</v>
      </c>
      <c r="C87" s="42">
        <f>'S6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'S6 Maquette'!B88</f>
        <v>0</v>
      </c>
      <c r="B88" s="43">
        <f>'S6 Maquette'!C88</f>
        <v>0</v>
      </c>
      <c r="C88" s="42">
        <f>'S6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'S6 Maquette'!B89</f>
        <v>0</v>
      </c>
      <c r="B89" s="43">
        <f>'S6 Maquette'!C89</f>
        <v>0</v>
      </c>
      <c r="C89" s="42">
        <f>'S6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'S6 Maquette'!B90</f>
        <v>0</v>
      </c>
      <c r="B90" s="43">
        <f>'S6 Maquette'!C90</f>
        <v>0</v>
      </c>
      <c r="C90" s="42">
        <f>'S6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'S6 Maquette'!B91</f>
        <v>0</v>
      </c>
      <c r="B91" s="43">
        <f>'S6 Maquette'!C91</f>
        <v>0</v>
      </c>
      <c r="C91" s="42">
        <f>'S6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'S6 Maquette'!B92</f>
        <v>0</v>
      </c>
      <c r="B92" s="43">
        <f>'S6 Maquette'!C92</f>
        <v>0</v>
      </c>
      <c r="C92" s="42">
        <f>'S6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'S6 Maquette'!B93</f>
        <v>0</v>
      </c>
      <c r="B93" s="43">
        <f>'S6 Maquette'!C93</f>
        <v>0</v>
      </c>
      <c r="C93" s="42">
        <f>'S6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'S6 Maquette'!B94</f>
        <v>0</v>
      </c>
      <c r="B94" s="43">
        <f>'S6 Maquette'!C94</f>
        <v>0</v>
      </c>
      <c r="C94" s="42">
        <f>'S6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'S6 Maquette'!B95</f>
        <v>0</v>
      </c>
      <c r="B95" s="43">
        <f>'S6 Maquette'!C95</f>
        <v>0</v>
      </c>
      <c r="C95" s="42">
        <f>'S6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'S6 Maquette'!B96</f>
        <v>0</v>
      </c>
      <c r="B96" s="43">
        <f>'S6 Maquette'!C96</f>
        <v>0</v>
      </c>
      <c r="C96" s="42">
        <f>'S6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'S6 Maquette'!B97</f>
        <v>0</v>
      </c>
      <c r="B97" s="43">
        <f>'S6 Maquette'!C97</f>
        <v>0</v>
      </c>
      <c r="C97" s="42">
        <f>'S6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'S6 Maquette'!B98</f>
        <v>0</v>
      </c>
      <c r="B98" s="43">
        <f>'S6 Maquette'!C98</f>
        <v>0</v>
      </c>
      <c r="C98" s="42">
        <f>'S6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'S6 Maquette'!B99</f>
        <v>0</v>
      </c>
      <c r="B99" s="43">
        <f>'S6 Maquette'!C99</f>
        <v>0</v>
      </c>
      <c r="C99" s="42">
        <f>'S6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3">
      <c r="A297" s="43">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3">
      <c r="A298" s="43">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3">
      <c r="A299" s="43">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3">
      <c r="A300" s="43">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3">
      <c r="A301" s="43">
        <f>'S6 Maquette'!B301</f>
        <v>0</v>
      </c>
      <c r="B301" s="43">
        <f>'S6 Maquette'!C301</f>
        <v>0</v>
      </c>
      <c r="C301" s="42">
        <f>'S6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3">
      <c r="A302" s="43">
        <f>'S6 Maquette'!B302</f>
        <v>0</v>
      </c>
      <c r="B302" s="43">
        <f>'S6 Maquette'!C302</f>
        <v>0</v>
      </c>
      <c r="C302" s="42">
        <f>'S6 Maquette'!F302</f>
        <v>0</v>
      </c>
      <c r="D302" s="40"/>
      <c r="E302" s="40"/>
      <c r="F302" s="40"/>
      <c r="G302" s="40"/>
      <c r="H302" s="40"/>
      <c r="I302" s="40"/>
      <c r="J302" s="40"/>
      <c r="K302" s="40"/>
      <c r="L302" s="40"/>
      <c r="M302" s="40"/>
      <c r="N302" s="40"/>
      <c r="O302" s="40"/>
      <c r="P302" s="40"/>
      <c r="Q302" s="40"/>
      <c r="R302" s="40"/>
      <c r="S302" s="40"/>
      <c r="T302" s="40"/>
      <c r="U302" s="40"/>
      <c r="V302" s="45"/>
    </row>
  </sheetData>
  <sheetProtection algorithmName="SHA-512" hashValue="m25mtv6LSv4RO2VhcldCw8NYKdPHWKXoRoKqD6BKSjtBaJ4yskuSlpyxPZytoQzfhmLVEYyqYpTlevyCdHKB1g==" saltValue="i+PYdqSDtsa5G7KzrrhLiQ==" spinCount="100000" sheet="1" formatCells="0" insertRows="0"/>
  <mergeCells count="27">
    <mergeCell ref="V19:V21"/>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U14:U17"/>
    <mergeCell ref="A15:A16"/>
    <mergeCell ref="B15:C16"/>
    <mergeCell ref="D15:D16"/>
    <mergeCell ref="E15:G16"/>
    <mergeCell ref="P14:Q17"/>
    <mergeCell ref="M14:M17"/>
    <mergeCell ref="N14:O17"/>
    <mergeCell ref="R14:R17"/>
    <mergeCell ref="S14:S17"/>
    <mergeCell ref="T14:T17"/>
  </mergeCells>
  <conditionalFormatting sqref="A1:A17 A303:A1001">
    <cfRule type="expression" dxfId="355" priority="604">
      <formula>$C1="OPTION"</formula>
    </cfRule>
    <cfRule type="expression" dxfId="354" priority="603">
      <formula>$C1="BLOC"</formula>
    </cfRule>
    <cfRule type="expression" dxfId="353" priority="602">
      <formula>$C1="Parcours Pédagogique"</formula>
    </cfRule>
  </conditionalFormatting>
  <conditionalFormatting sqref="A32">
    <cfRule type="expression" dxfId="352" priority="322">
      <formula>$F32="Fermeture"</formula>
    </cfRule>
    <cfRule type="expression" dxfId="351" priority="323">
      <formula>$F32="Modification"</formula>
    </cfRule>
    <cfRule type="expression" dxfId="350" priority="324">
      <formula>$F32="Création"</formula>
    </cfRule>
  </conditionalFormatting>
  <conditionalFormatting sqref="A40">
    <cfRule type="expression" dxfId="349" priority="319">
      <formula>$F40="Fermeture"</formula>
    </cfRule>
    <cfRule type="expression" dxfId="348" priority="321">
      <formula>$F40="Création"</formula>
    </cfRule>
    <cfRule type="expression" dxfId="347" priority="320">
      <formula>$F40="Modification"</formula>
    </cfRule>
  </conditionalFormatting>
  <conditionalFormatting sqref="A19:O19 B20:O22 A20:A25 B23:D23 E23:O25 C24:D25">
    <cfRule type="expression" dxfId="346" priority="51">
      <formula>$C19="Modification"</formula>
    </cfRule>
    <cfRule type="expression" dxfId="345" priority="52">
      <formula>$C19="Création"</formula>
    </cfRule>
    <cfRule type="expression" dxfId="344" priority="53">
      <formula>$C19="Fermeture"</formula>
    </cfRule>
  </conditionalFormatting>
  <conditionalFormatting sqref="A19:O19 B20:O22 E23:O25 B23:D23 C24:D25 A20:A25">
    <cfRule type="expression" dxfId="343" priority="50">
      <formula>$C19="Modification MCC"</formula>
    </cfRule>
  </conditionalFormatting>
  <conditionalFormatting sqref="A26:O28 A29:C31 K29:O33 B32:C32 A33:J33 A34:O39 B40:O40 A41:O41">
    <cfRule type="expression" dxfId="342" priority="592">
      <formula>$C26="Fermeture"</formula>
    </cfRule>
    <cfRule type="expression" dxfId="341" priority="591">
      <formula>$C26="Création"</formula>
    </cfRule>
    <cfRule type="expression" dxfId="340" priority="590">
      <formula>$C26="Modification"</formula>
    </cfRule>
  </conditionalFormatting>
  <conditionalFormatting sqref="A26:O28 K29:O33 A34:O39 B40:O40 A41:O41 A52:U300 A29:C31 B32:C32 A33:J33">
    <cfRule type="expression" dxfId="339" priority="589">
      <formula>$C26="Modification MCC"</formula>
    </cfRule>
  </conditionalFormatting>
  <conditionalFormatting sqref="A16:U18 A42:U49 A50:J51 M50:U51 P26:U26 P27:Q41 V16">
    <cfRule type="expression" dxfId="338" priority="607">
      <formula>$C16="Modification MCC"</formula>
    </cfRule>
  </conditionalFormatting>
  <conditionalFormatting sqref="A18:V18 P26:U26 P27:Q41 A42:U49 A50:J51 M50:U51 A52:U302">
    <cfRule type="expression" dxfId="337" priority="612">
      <formula>$C18="Modification"</formula>
    </cfRule>
    <cfRule type="expression" dxfId="336" priority="613">
      <formula>$C18="Création"</formula>
    </cfRule>
    <cfRule type="expression" dxfId="335" priority="614">
      <formula>$C18="Fermeture"</formula>
    </cfRule>
  </conditionalFormatting>
  <conditionalFormatting sqref="B24:B25">
    <cfRule type="expression" dxfId="334" priority="34">
      <formula>$F24="Fermeture"</formula>
    </cfRule>
    <cfRule type="expression" dxfId="333" priority="35">
      <formula>$F24="Modification"</formula>
    </cfRule>
    <cfRule type="expression" dxfId="332" priority="36">
      <formula>$F24="Création"</formula>
    </cfRule>
  </conditionalFormatting>
  <conditionalFormatting sqref="B1:U9 B10:E10 J10:U11 B11:D11 B12:M12 R12 B13:L13 B14:N14 P14 R14:U17 B15:M17 B303:U1001">
    <cfRule type="expression" dxfId="331" priority="610">
      <formula>$D1="Fermeture"</formula>
    </cfRule>
    <cfRule type="expression" dxfId="330" priority="609">
      <formula>$D1="Création"</formula>
    </cfRule>
  </conditionalFormatting>
  <conditionalFormatting sqref="C19:O25">
    <cfRule type="expression" dxfId="329" priority="44">
      <formula>$B19="Option"</formula>
    </cfRule>
  </conditionalFormatting>
  <conditionalFormatting sqref="C26:U28 C29:C33 K29:U33 D33:J33 C34:U49 C52:U1001 C50:J51 M50:U51 C1:U11 C12:M12 R12:U13 C13:L13 C14:U18">
    <cfRule type="expression" dxfId="328" priority="594">
      <formula>$B1="Option"</formula>
    </cfRule>
  </conditionalFormatting>
  <conditionalFormatting sqref="D29:J30">
    <cfRule type="expression" dxfId="327" priority="638">
      <formula>$C30="Création"</formula>
    </cfRule>
    <cfRule type="expression" dxfId="326" priority="639">
      <formula>$C30="Fermeture"</formula>
    </cfRule>
    <cfRule type="expression" dxfId="325" priority="636">
      <formula>$C30="Modification MCC"</formula>
    </cfRule>
    <cfRule type="expression" dxfId="324" priority="637">
      <formula>$C30="Modification"</formula>
    </cfRule>
    <cfRule type="expression" dxfId="323" priority="645">
      <formula>$B30="Option"</formula>
    </cfRule>
  </conditionalFormatting>
  <conditionalFormatting sqref="D31:J31">
    <cfRule type="expression" dxfId="322" priority="329">
      <formula>$C32="Fermeture"</formula>
    </cfRule>
    <cfRule type="expression" dxfId="321" priority="326">
      <formula>$C32="Modification MCC"</formula>
    </cfRule>
    <cfRule type="expression" dxfId="320" priority="330">
      <formula>$B32="Option"</formula>
    </cfRule>
    <cfRule type="expression" dxfId="319" priority="328">
      <formula>$C32="Création"</formula>
    </cfRule>
    <cfRule type="expression" dxfId="318" priority="327">
      <formula>$C32="Modification"</formula>
    </cfRule>
  </conditionalFormatting>
  <conditionalFormatting sqref="D32:J32">
    <cfRule type="expression" dxfId="317" priority="655">
      <formula>$B34="Option"</formula>
    </cfRule>
    <cfRule type="expression" dxfId="316" priority="654">
      <formula>$C34="Fermeture"</formula>
    </cfRule>
    <cfRule type="expression" dxfId="315" priority="651">
      <formula>$C34="Modification MCC"</formula>
    </cfRule>
    <cfRule type="expression" dxfId="314" priority="652">
      <formula>$C34="Modification"</formula>
    </cfRule>
    <cfRule type="expression" dxfId="313" priority="653">
      <formula>$C34="Création"</formula>
    </cfRule>
  </conditionalFormatting>
  <conditionalFormatting sqref="E24:I25">
    <cfRule type="expression" dxfId="312" priority="40">
      <formula>$C24="Fermeture"</formula>
    </cfRule>
    <cfRule type="expression" dxfId="311" priority="39">
      <formula>$C24="Création"</formula>
    </cfRule>
    <cfRule type="expression" dxfId="310" priority="38">
      <formula>$C24="Modification"</formula>
    </cfRule>
    <cfRule type="expression" dxfId="309" priority="37">
      <formula>$C24="Modification MCC"</formula>
    </cfRule>
  </conditionalFormatting>
  <conditionalFormatting sqref="E43:I44">
    <cfRule type="expression" dxfId="308" priority="528">
      <formula>$C43="Modification"</formula>
    </cfRule>
    <cfRule type="expression" dxfId="307" priority="527">
      <formula>$C43="Modification MCC"</formula>
    </cfRule>
    <cfRule type="expression" dxfId="306" priority="530">
      <formula>$C43="Fermeture"</formula>
    </cfRule>
    <cfRule type="expression" dxfId="305" priority="529">
      <formula>$C43="Création"</formula>
    </cfRule>
  </conditionalFormatting>
  <conditionalFormatting sqref="E46:I48">
    <cfRule type="expression" dxfId="304" priority="518">
      <formula>$C46="Fermeture"</formula>
    </cfRule>
    <cfRule type="expression" dxfId="303" priority="515">
      <formula>$C46="Modification MCC"</formula>
    </cfRule>
    <cfRule type="expression" dxfId="302" priority="516">
      <formula>$C46="Modification"</formula>
    </cfRule>
    <cfRule type="expression" dxfId="301" priority="517">
      <formula>$C46="Création"</formula>
    </cfRule>
  </conditionalFormatting>
  <conditionalFormatting sqref="E50:I51">
    <cfRule type="expression" dxfId="300" priority="420">
      <formula>$C50="Modification MCC"</formula>
    </cfRule>
    <cfRule type="expression" dxfId="299" priority="421">
      <formula>$C50="Modification"</formula>
    </cfRule>
    <cfRule type="expression" dxfId="298" priority="423">
      <formula>$C50="Fermeture"</formula>
    </cfRule>
    <cfRule type="expression" dxfId="297" priority="422">
      <formula>$C50="Création"</formula>
    </cfRule>
  </conditionalFormatting>
  <conditionalFormatting sqref="E53:I54">
    <cfRule type="expression" dxfId="296" priority="412">
      <formula>$C53="Modification MCC"</formula>
    </cfRule>
    <cfRule type="expression" dxfId="295" priority="414">
      <formula>$C53="Création"</formula>
    </cfRule>
    <cfRule type="expression" dxfId="294" priority="415">
      <formula>$C53="Fermeture"</formula>
    </cfRule>
    <cfRule type="expression" dxfId="293" priority="413">
      <formula>$C53="Modification"</formula>
    </cfRule>
  </conditionalFormatting>
  <conditionalFormatting sqref="E42:J42">
    <cfRule type="expression" dxfId="292" priority="534">
      <formula>$C42="Fermeture"</formula>
    </cfRule>
    <cfRule type="expression" dxfId="291" priority="531">
      <formula>$C42="Modification MCC"</formula>
    </cfRule>
    <cfRule type="expression" dxfId="290" priority="532">
      <formula>$C42="Modification"</formula>
    </cfRule>
    <cfRule type="expression" dxfId="289" priority="533">
      <formula>$C42="Création"</formula>
    </cfRule>
  </conditionalFormatting>
  <conditionalFormatting sqref="E49:J49">
    <cfRule type="expression" dxfId="288" priority="426">
      <formula>$C49="Création"</formula>
    </cfRule>
    <cfRule type="expression" dxfId="287" priority="427">
      <formula>$C49="Fermeture"</formula>
    </cfRule>
    <cfRule type="expression" dxfId="286" priority="425">
      <formula>$C49="Modification"</formula>
    </cfRule>
    <cfRule type="expression" dxfId="285" priority="424">
      <formula>$C49="Modification MCC"</formula>
    </cfRule>
  </conditionalFormatting>
  <conditionalFormatting sqref="J1:J18 J26:J30 J34:J1001">
    <cfRule type="expression" dxfId="284" priority="600">
      <formula>$I1="NON"</formula>
    </cfRule>
  </conditionalFormatting>
  <conditionalFormatting sqref="J19:J25">
    <cfRule type="expression" dxfId="283" priority="46">
      <formula>$I19="NON"</formula>
    </cfRule>
  </conditionalFormatting>
  <conditionalFormatting sqref="J31:J32">
    <cfRule type="expression" dxfId="282" priority="325">
      <formula>$I31="NON"</formula>
    </cfRule>
  </conditionalFormatting>
  <conditionalFormatting sqref="K50:L51">
    <cfRule type="expression" dxfId="281" priority="355">
      <formula>$B50="Option"</formula>
    </cfRule>
    <cfRule type="expression" dxfId="280" priority="363">
      <formula>$C50="Fermeture"</formula>
    </cfRule>
    <cfRule type="expression" dxfId="279" priority="362">
      <formula>$C50="Création"</formula>
    </cfRule>
    <cfRule type="expression" dxfId="278" priority="361">
      <formula>$C50="Modification"</formula>
    </cfRule>
    <cfRule type="expression" dxfId="277" priority="360">
      <formula>$C50="Modification MCC"</formula>
    </cfRule>
  </conditionalFormatting>
  <conditionalFormatting sqref="K43:O44">
    <cfRule type="expression" dxfId="276" priority="511">
      <formula>$C43="Modification MCC"</formula>
    </cfRule>
    <cfRule type="expression" dxfId="275" priority="512">
      <formula>$C43="Modification"</formula>
    </cfRule>
    <cfRule type="expression" dxfId="274" priority="513">
      <formula>$C43="Création"</formula>
    </cfRule>
    <cfRule type="expression" dxfId="273" priority="514">
      <formula>$C43="Fermeture"</formula>
    </cfRule>
  </conditionalFormatting>
  <conditionalFormatting sqref="K46:Q46">
    <cfRule type="expression" dxfId="272" priority="469">
      <formula>$C46="Création"</formula>
    </cfRule>
    <cfRule type="expression" dxfId="271" priority="468">
      <formula>$C46="Modification"</formula>
    </cfRule>
    <cfRule type="expression" dxfId="270" priority="467">
      <formula>$C46="Modification MCC"</formula>
    </cfRule>
    <cfRule type="expression" dxfId="269" priority="470">
      <formula>$C46="Fermeture"</formula>
    </cfRule>
  </conditionalFormatting>
  <conditionalFormatting sqref="L18:L25 N18:O25">
    <cfRule type="expression" dxfId="268" priority="43">
      <formula>$K18="CCI (CC Intégral)"</formula>
    </cfRule>
  </conditionalFormatting>
  <conditionalFormatting sqref="L19:L22 L23:M25">
    <cfRule type="expression" dxfId="267" priority="45">
      <formula>$K19="CT (Contrôle terminal)"</formula>
    </cfRule>
  </conditionalFormatting>
  <conditionalFormatting sqref="L19:L22">
    <cfRule type="expression" dxfId="266" priority="48">
      <formula>$K2="CT (Contrôle terminal)"</formula>
    </cfRule>
    <cfRule type="expression" dxfId="265" priority="49">
      <formula>$K2="CCI (CC Intégral)"</formula>
    </cfRule>
  </conditionalFormatting>
  <conditionalFormatting sqref="L26:L32">
    <cfRule type="expression" dxfId="264" priority="707">
      <formula>$K6="CT (Contrôle terminal)"</formula>
    </cfRule>
    <cfRule type="expression" dxfId="263" priority="708">
      <formula>$K6="CCI (CC Intégral)"</formula>
    </cfRule>
  </conditionalFormatting>
  <conditionalFormatting sqref="L26:L41">
    <cfRule type="expression" dxfId="262" priority="677">
      <formula>$K26="CT (Contrôle terminal)"</formula>
    </cfRule>
  </conditionalFormatting>
  <conditionalFormatting sqref="L26:L302 N26:O302">
    <cfRule type="expression" dxfId="261" priority="582">
      <formula>$K26="CCI (CC Intégral)"</formula>
    </cfRule>
  </conditionalFormatting>
  <conditionalFormatting sqref="L33:L40">
    <cfRule type="expression" dxfId="260" priority="678">
      <formula>$K12="CT (Contrôle terminal)"</formula>
    </cfRule>
    <cfRule type="expression" dxfId="259" priority="679">
      <formula>$K12="CCI (CC Intégral)"</formula>
    </cfRule>
  </conditionalFormatting>
  <conditionalFormatting sqref="L43 L41">
    <cfRule type="expression" dxfId="258" priority="688">
      <formula>$K19="CCI (CC Intégral)"</formula>
    </cfRule>
    <cfRule type="expression" dxfId="257" priority="687">
      <formula>$K19="CT (Contrôle terminal)"</formula>
    </cfRule>
  </conditionalFormatting>
  <conditionalFormatting sqref="L43:L44">
    <cfRule type="expression" dxfId="256" priority="686">
      <formula>$K43="CT (Contrôle terminal)"</formula>
    </cfRule>
  </conditionalFormatting>
  <conditionalFormatting sqref="L44">
    <cfRule type="expression" dxfId="255" priority="705">
      <formula>#REF!="CCI (CC Intégral)"</formula>
    </cfRule>
    <cfRule type="expression" dxfId="254" priority="704">
      <formula>#REF!="CT (Contrôle terminal)"</formula>
    </cfRule>
  </conditionalFormatting>
  <conditionalFormatting sqref="L46">
    <cfRule type="expression" dxfId="253" priority="463">
      <formula>$K46="CT (Contrôle terminal)"</formula>
    </cfRule>
    <cfRule type="expression" dxfId="252" priority="466">
      <formula>$K26="CCI (CC Intégral)"</formula>
    </cfRule>
    <cfRule type="expression" dxfId="251" priority="465">
      <formula>$K26="CT (Contrôle terminal)"</formula>
    </cfRule>
  </conditionalFormatting>
  <conditionalFormatting sqref="L50:L51">
    <cfRule type="expression" dxfId="250" priority="359">
      <formula>$K30="CCI (CC Intégral)"</formula>
    </cfRule>
    <cfRule type="expression" dxfId="249" priority="358">
      <formula>$K30="CT (Contrôle terminal)"</formula>
    </cfRule>
    <cfRule type="expression" dxfId="248" priority="357">
      <formula>$K50="CT (Contrôle terminal)"</formula>
    </cfRule>
  </conditionalFormatting>
  <conditionalFormatting sqref="M19:M22">
    <cfRule type="expression" dxfId="247" priority="47">
      <formula>$K19="CT (Contrôle terminal)"</formula>
    </cfRule>
  </conditionalFormatting>
  <conditionalFormatting sqref="M26:M41">
    <cfRule type="expression" dxfId="246" priority="586">
      <formula>$K26="CT (Contrôle terminal)"</formula>
    </cfRule>
  </conditionalFormatting>
  <conditionalFormatting sqref="M43:M44">
    <cfRule type="expression" dxfId="245" priority="508">
      <formula>$K43="CT (Contrôle terminal)"</formula>
    </cfRule>
  </conditionalFormatting>
  <conditionalFormatting sqref="M46">
    <cfRule type="expression" dxfId="244" priority="464">
      <formula>$K46="CT (Contrôle terminal)"</formula>
    </cfRule>
  </conditionalFormatting>
  <conditionalFormatting sqref="M50:M51">
    <cfRule type="expression" dxfId="243" priority="383">
      <formula>$K50="CT (Contrôle terminal)"</formula>
    </cfRule>
  </conditionalFormatting>
  <conditionalFormatting sqref="M50:O51">
    <cfRule type="expression" dxfId="242" priority="387">
      <formula>$C50="Modification"</formula>
    </cfRule>
    <cfRule type="expression" dxfId="241" priority="386">
      <formula>$C50="Modification MCC"</formula>
    </cfRule>
    <cfRule type="expression" dxfId="240" priority="389">
      <formula>$C50="Fermeture"</formula>
    </cfRule>
    <cfRule type="expression" dxfId="239" priority="388">
      <formula>$C50="Création"</formula>
    </cfRule>
  </conditionalFormatting>
  <conditionalFormatting sqref="N24">
    <cfRule type="expression" dxfId="238" priority="42">
      <formula>$K24="CT (Contrôle terminal)"</formula>
    </cfRule>
    <cfRule type="expression" dxfId="237" priority="41">
      <formula>$K24="CC&amp;CT"</formula>
    </cfRule>
  </conditionalFormatting>
  <conditionalFormatting sqref="N47:Q48">
    <cfRule type="expression" dxfId="236" priority="291">
      <formula>$C47="Création"</formula>
    </cfRule>
    <cfRule type="expression" dxfId="235" priority="292">
      <formula>$C47="Fermeture"</formula>
    </cfRule>
    <cfRule type="expression" dxfId="234" priority="290">
      <formula>$C47="Modification"</formula>
    </cfRule>
    <cfRule type="expression" dxfId="233" priority="289">
      <formula>$C47="Modification MCC"</formula>
    </cfRule>
  </conditionalFormatting>
  <conditionalFormatting sqref="N54:T54">
    <cfRule type="expression" dxfId="232" priority="401">
      <formula>$C54="Création"</formula>
    </cfRule>
    <cfRule type="expression" dxfId="231" priority="400">
      <formula>$C54="Modification"</formula>
    </cfRule>
    <cfRule type="expression" dxfId="230" priority="402">
      <formula>$C54="Fermeture"</formula>
    </cfRule>
    <cfRule type="expression" dxfId="229" priority="399">
      <formula>$C54="Modification MCC"</formula>
    </cfRule>
  </conditionalFormatting>
  <conditionalFormatting sqref="P24">
    <cfRule type="expression" dxfId="228" priority="184">
      <formula>$R24="Autres"</formula>
    </cfRule>
    <cfRule type="expression" dxfId="227" priority="173">
      <formula>$K24="CCI (CC Intégral)"</formula>
    </cfRule>
  </conditionalFormatting>
  <conditionalFormatting sqref="P24:P25 P25:Q25">
    <cfRule type="expression" dxfId="226" priority="181">
      <formula>$C24="Modification"</formula>
    </cfRule>
    <cfRule type="expression" dxfId="225" priority="182">
      <formula>$C24="Création"</formula>
    </cfRule>
    <cfRule type="expression" dxfId="224" priority="183">
      <formula>$C24="Fermeture"</formula>
    </cfRule>
    <cfRule type="expression" dxfId="223" priority="180">
      <formula>$C24="Modification MCC"</formula>
    </cfRule>
    <cfRule type="expression" dxfId="222" priority="179">
      <formula>$P24="Autres"</formula>
    </cfRule>
  </conditionalFormatting>
  <conditionalFormatting sqref="P24:P25">
    <cfRule type="expression" dxfId="221" priority="133">
      <formula>$C24="Modification"</formula>
    </cfRule>
    <cfRule type="expression" dxfId="220" priority="134">
      <formula>$C24="Création"</formula>
    </cfRule>
    <cfRule type="expression" dxfId="219" priority="136">
      <formula>$R24="Autres"</formula>
    </cfRule>
    <cfRule type="expression" dxfId="218" priority="175">
      <formula>$C24="Modification MCC"</formula>
    </cfRule>
    <cfRule type="expression" dxfId="217" priority="176">
      <formula>$C24="Modification"</formula>
    </cfRule>
    <cfRule type="expression" dxfId="216" priority="177">
      <formula>$C24="Création"</formula>
    </cfRule>
    <cfRule type="expression" dxfId="215" priority="178">
      <formula>$C24="Fermeture"</formula>
    </cfRule>
    <cfRule type="expression" dxfId="214" priority="135">
      <formula>$C24="Fermeture"</formula>
    </cfRule>
    <cfRule type="expression" dxfId="213" priority="132">
      <formula>$C24="Modification MCC"</formula>
    </cfRule>
  </conditionalFormatting>
  <conditionalFormatting sqref="P19:Q25">
    <cfRule type="expression" dxfId="212" priority="210">
      <formula>$C19="Création"</formula>
    </cfRule>
    <cfRule type="expression" dxfId="211" priority="211">
      <formula>$C19="Fermeture"</formula>
    </cfRule>
    <cfRule type="expression" dxfId="210" priority="209">
      <formula>$C19="Modification"</formula>
    </cfRule>
    <cfRule type="expression" dxfId="209" priority="208">
      <formula>$C19="Modification MCC"</formula>
    </cfRule>
    <cfRule type="expression" dxfId="208" priority="200">
      <formula>$B19="Option"</formula>
    </cfRule>
  </conditionalFormatting>
  <conditionalFormatting sqref="P23:Q24 P24:P25">
    <cfRule type="expression" dxfId="207" priority="190">
      <formula>$K23="CT (Contrôle terminal)"</formula>
    </cfRule>
    <cfRule type="expression" dxfId="206" priority="189">
      <formula>$K23="CC&amp;CT"</formula>
    </cfRule>
  </conditionalFormatting>
  <conditionalFormatting sqref="P24:Q24">
    <cfRule type="expression" dxfId="205" priority="164">
      <formula>$C24="Modification MCC"</formula>
    </cfRule>
    <cfRule type="expression" dxfId="204" priority="165">
      <formula>$C24="Modification"</formula>
    </cfRule>
    <cfRule type="expression" dxfId="203" priority="166">
      <formula>$C24="Création"</formula>
    </cfRule>
    <cfRule type="expression" dxfId="202" priority="167">
      <formula>$C24="Fermeture"</formula>
    </cfRule>
    <cfRule type="expression" dxfId="201" priority="168">
      <formula>$P24="Autres"</formula>
    </cfRule>
  </conditionalFormatting>
  <conditionalFormatting sqref="P26:Q302 L52:M302 L42:M49 M50:M51 L18:M18 P18:Q18">
    <cfRule type="expression" dxfId="200" priority="596">
      <formula>$K18="CT (Contrôle terminal)"</formula>
    </cfRule>
  </conditionalFormatting>
  <conditionalFormatting sqref="P26:Q302 P18:Q18">
    <cfRule type="expression" dxfId="199" priority="593">
      <formula>$K18="CC&amp;CT"</formula>
    </cfRule>
  </conditionalFormatting>
  <conditionalFormatting sqref="P27:Q28">
    <cfRule type="expression" dxfId="198" priority="316">
      <formula>$C27="Modification"</formula>
    </cfRule>
    <cfRule type="expression" dxfId="197" priority="314">
      <formula>$K27="CCI (CC Intégral)"</formula>
    </cfRule>
    <cfRule type="expression" dxfId="196" priority="315">
      <formula>$C27="Modification MCC"</formula>
    </cfRule>
    <cfRule type="expression" dxfId="195" priority="318">
      <formula>$C27="Fermeture"</formula>
    </cfRule>
    <cfRule type="expression" dxfId="194" priority="317">
      <formula>$C27="Création"</formula>
    </cfRule>
  </conditionalFormatting>
  <conditionalFormatting sqref="P30:Q31">
    <cfRule type="expression" dxfId="193" priority="313">
      <formula>$C30="Fermeture"</formula>
    </cfRule>
    <cfRule type="expression" dxfId="192" priority="312">
      <formula>$C30="Création"</formula>
    </cfRule>
    <cfRule type="expression" dxfId="191" priority="311">
      <formula>$C30="Modification"</formula>
    </cfRule>
    <cfRule type="expression" dxfId="190" priority="310">
      <formula>$C30="Modification MCC"</formula>
    </cfRule>
    <cfRule type="expression" dxfId="189" priority="309">
      <formula>$K30="CCI (CC Intégral)"</formula>
    </cfRule>
  </conditionalFormatting>
  <conditionalFormatting sqref="P35:Q36">
    <cfRule type="expression" dxfId="188" priority="304">
      <formula>$K35="CCI (CC Intégral)"</formula>
    </cfRule>
  </conditionalFormatting>
  <conditionalFormatting sqref="P38:Q39">
    <cfRule type="expression" dxfId="187" priority="302">
      <formula>$C38="Création"</formula>
    </cfRule>
    <cfRule type="expression" dxfId="186" priority="303">
      <formula>$C38="Fermeture"</formula>
    </cfRule>
    <cfRule type="expression" dxfId="185" priority="300">
      <formula>$C38="Modification MCC"</formula>
    </cfRule>
    <cfRule type="expression" dxfId="184" priority="301">
      <formula>$C38="Modification"</formula>
    </cfRule>
    <cfRule type="expression" dxfId="183" priority="299">
      <formula>$K38="CCI (CC Intégral)"</formula>
    </cfRule>
  </conditionalFormatting>
  <conditionalFormatting sqref="P43:Q43">
    <cfRule type="expression" dxfId="182" priority="297">
      <formula>$C43="Fermeture"</formula>
    </cfRule>
    <cfRule type="expression" dxfId="181" priority="298">
      <formula>$K43="CCI (CC Intégral)"</formula>
    </cfRule>
    <cfRule type="expression" dxfId="180" priority="296">
      <formula>$C43="Création"</formula>
    </cfRule>
    <cfRule type="expression" dxfId="179" priority="295">
      <formula>$C43="Modification"</formula>
    </cfRule>
    <cfRule type="expression" dxfId="178" priority="294">
      <formula>$C43="Modification MCC"</formula>
    </cfRule>
  </conditionalFormatting>
  <conditionalFormatting sqref="P46:Q48">
    <cfRule type="expression" dxfId="177" priority="293">
      <formula>$K46="CCI (CC Intégral)"</formula>
    </cfRule>
  </conditionalFormatting>
  <conditionalFormatting sqref="P50:Q50">
    <cfRule type="expression" dxfId="176" priority="287">
      <formula>$C50="Fermeture"</formula>
    </cfRule>
    <cfRule type="expression" dxfId="175" priority="286">
      <formula>$C50="Création"</formula>
    </cfRule>
    <cfRule type="expression" dxfId="174" priority="284">
      <formula>$C50="Modification MCC"</formula>
    </cfRule>
    <cfRule type="expression" dxfId="173" priority="285">
      <formula>$C50="Modification"</formula>
    </cfRule>
    <cfRule type="expression" dxfId="172" priority="288">
      <formula>$K50="CCI (CC Intégral)"</formula>
    </cfRule>
  </conditionalFormatting>
  <conditionalFormatting sqref="P53:Q54">
    <cfRule type="expression" dxfId="171" priority="283">
      <formula>$K53="CCI (CC Intégral)"</formula>
    </cfRule>
  </conditionalFormatting>
  <conditionalFormatting sqref="P35:T36">
    <cfRule type="expression" dxfId="170" priority="305">
      <formula>$C35="Modification MCC"</formula>
    </cfRule>
    <cfRule type="expression" dxfId="169" priority="307">
      <formula>$C35="Création"</formula>
    </cfRule>
    <cfRule type="expression" dxfId="168" priority="306">
      <formula>$C35="Modification"</formula>
    </cfRule>
    <cfRule type="expression" dxfId="167" priority="308">
      <formula>$C35="Fermeture"</formula>
    </cfRule>
  </conditionalFormatting>
  <conditionalFormatting sqref="Q19:Q22">
    <cfRule type="expression" dxfId="166" priority="203">
      <formula>$P19="Autres"</formula>
    </cfRule>
  </conditionalFormatting>
  <conditionalFormatting sqref="Q24:Q25">
    <cfRule type="expression" dxfId="165" priority="169">
      <formula>$C24="Modification MCC"</formula>
    </cfRule>
    <cfRule type="expression" dxfId="164" priority="172">
      <formula>$C24="Fermeture"</formula>
    </cfRule>
    <cfRule type="expression" dxfId="163" priority="191">
      <formula>$R24="Autres"</formula>
    </cfRule>
    <cfRule type="expression" dxfId="162" priority="171">
      <formula>$C24="Création"</formula>
    </cfRule>
    <cfRule type="expression" dxfId="161" priority="170">
      <formula>$C24="Modification"</formula>
    </cfRule>
  </conditionalFormatting>
  <conditionalFormatting sqref="R24 R23:S23 R25:S25">
    <cfRule type="expression" dxfId="160" priority="22">
      <formula>$K23="CC&amp;CT"</formula>
    </cfRule>
  </conditionalFormatting>
  <conditionalFormatting sqref="R24 R25:S25">
    <cfRule type="expression" dxfId="159" priority="23">
      <formula>$K24="CT (Contrôle terminal)"</formula>
    </cfRule>
  </conditionalFormatting>
  <conditionalFormatting sqref="R24">
    <cfRule type="expression" dxfId="158" priority="12">
      <formula>$R24="Autres"</formula>
    </cfRule>
    <cfRule type="expression" dxfId="157" priority="18">
      <formula>$C24="Modification MCC"</formula>
    </cfRule>
    <cfRule type="expression" dxfId="156" priority="19">
      <formula>$C24="Modification"</formula>
    </cfRule>
    <cfRule type="expression" dxfId="155" priority="20">
      <formula>$C24="Création"</formula>
    </cfRule>
    <cfRule type="expression" dxfId="154" priority="21">
      <formula>$C24="Fermeture"</formula>
    </cfRule>
  </conditionalFormatting>
  <conditionalFormatting sqref="R23:S23">
    <cfRule type="expression" dxfId="153" priority="28">
      <formula>$K23="CT (Contrôle terminal)"</formula>
    </cfRule>
  </conditionalFormatting>
  <conditionalFormatting sqref="R24:S24">
    <cfRule type="expression" dxfId="152" priority="17">
      <formula>$C24="Fermeture"</formula>
    </cfRule>
    <cfRule type="expression" dxfId="151" priority="16">
      <formula>$C24="Création"</formula>
    </cfRule>
    <cfRule type="expression" dxfId="150" priority="15">
      <formula>$C24="Modification"</formula>
    </cfRule>
    <cfRule type="expression" dxfId="149" priority="14">
      <formula>$C24="Modification MCC"</formula>
    </cfRule>
    <cfRule type="expression" dxfId="148" priority="13">
      <formula>$P24="Autres"</formula>
    </cfRule>
  </conditionalFormatting>
  <conditionalFormatting sqref="R23:T24 R25:V25 R19:U22 U24">
    <cfRule type="expression" dxfId="147" priority="26">
      <formula>$B19="Option"</formula>
    </cfRule>
  </conditionalFormatting>
  <conditionalFormatting sqref="R38:T40">
    <cfRule type="expression" dxfId="146" priority="535">
      <formula>$C38="Modification MCC"</formula>
    </cfRule>
    <cfRule type="expression" dxfId="145" priority="536">
      <formula>$C38="Modification"</formula>
    </cfRule>
    <cfRule type="expression" dxfId="144" priority="537">
      <formula>$C38="Création"</formula>
    </cfRule>
    <cfRule type="expression" dxfId="143" priority="538">
      <formula>$C38="Fermeture"</formula>
    </cfRule>
  </conditionalFormatting>
  <conditionalFormatting sqref="R43:T44">
    <cfRule type="expression" dxfId="142" priority="454">
      <formula>$C43="Modification MCC"</formula>
    </cfRule>
    <cfRule type="expression" dxfId="141" priority="455">
      <formula>$C43="Modification"</formula>
    </cfRule>
    <cfRule type="expression" dxfId="140" priority="456">
      <formula>$C43="Création"</formula>
    </cfRule>
    <cfRule type="expression" dxfId="139" priority="457">
      <formula>$C43="Fermeture"</formula>
    </cfRule>
    <cfRule type="expression" dxfId="138" priority="459">
      <formula>$C43="Modification MCC"</formula>
    </cfRule>
    <cfRule type="expression" dxfId="137" priority="505">
      <formula>$C43="Création"</formula>
    </cfRule>
    <cfRule type="expression" dxfId="136" priority="506">
      <formula>$C43="Fermeture"</formula>
    </cfRule>
    <cfRule type="expression" dxfId="135" priority="504">
      <formula>$C43="Modification"</formula>
    </cfRule>
    <cfRule type="expression" dxfId="134" priority="501">
      <formula>$C43="Fermeture"</formula>
    </cfRule>
    <cfRule type="expression" dxfId="133" priority="499">
      <formula>$C43="Modification"</formula>
    </cfRule>
    <cfRule type="expression" dxfId="132" priority="498">
      <formula>$C43="Modification MCC"</formula>
    </cfRule>
    <cfRule type="expression" dxfId="131" priority="503">
      <formula>$C43="Modification MCC"</formula>
    </cfRule>
    <cfRule type="expression" dxfId="130" priority="500">
      <formula>$C43="Création"</formula>
    </cfRule>
    <cfRule type="expression" dxfId="129" priority="460">
      <formula>$C43="Modification"</formula>
    </cfRule>
    <cfRule type="expression" dxfId="128" priority="462">
      <formula>$C43="Fermeture"</formula>
    </cfRule>
    <cfRule type="expression" dxfId="127" priority="461">
      <formula>$C43="Création"</formula>
    </cfRule>
  </conditionalFormatting>
  <conditionalFormatting sqref="R46:T46">
    <cfRule type="expression" dxfId="126" priority="447">
      <formula>$C46="Création"</formula>
    </cfRule>
    <cfRule type="expression" dxfId="125" priority="448">
      <formula>$C46="Fermeture"</formula>
    </cfRule>
    <cfRule type="expression" dxfId="124" priority="451">
      <formula>$C46="Modification"</formula>
    </cfRule>
    <cfRule type="expression" dxfId="123" priority="452">
      <formula>$C46="Création"</formula>
    </cfRule>
    <cfRule type="expression" dxfId="122" priority="453">
      <formula>$C46="Fermeture"</formula>
    </cfRule>
    <cfRule type="expression" dxfId="121" priority="494">
      <formula>$C46="Modification MCC"</formula>
    </cfRule>
    <cfRule type="expression" dxfId="120" priority="495">
      <formula>$C46="Modification"</formula>
    </cfRule>
    <cfRule type="expression" dxfId="119" priority="496">
      <formula>$C46="Création"</formula>
    </cfRule>
    <cfRule type="expression" dxfId="118" priority="497">
      <formula>$C46="Fermeture"</formula>
    </cfRule>
    <cfRule type="expression" dxfId="117" priority="450">
      <formula>$C46="Modification MCC"</formula>
    </cfRule>
    <cfRule type="expression" dxfId="116" priority="445">
      <formula>$C46="Modification MCC"</formula>
    </cfRule>
    <cfRule type="expression" dxfId="115" priority="446">
      <formula>$C46="Modification"</formula>
    </cfRule>
  </conditionalFormatting>
  <conditionalFormatting sqref="R46:T47">
    <cfRule type="expression" dxfId="114" priority="487">
      <formula>$C46="Création"</formula>
    </cfRule>
    <cfRule type="expression" dxfId="113" priority="485">
      <formula>$C46="Modification MCC"</formula>
    </cfRule>
    <cfRule type="expression" dxfId="112" priority="486">
      <formula>$C46="Modification"</formula>
    </cfRule>
    <cfRule type="expression" dxfId="111" priority="488">
      <formula>$C46="Fermeture"</formula>
    </cfRule>
  </conditionalFormatting>
  <conditionalFormatting sqref="R47:T48">
    <cfRule type="expression" dxfId="110" priority="476">
      <formula>$C47="Modification MCC"</formula>
    </cfRule>
    <cfRule type="expression" dxfId="109" priority="477">
      <formula>$C47="Modification"</formula>
    </cfRule>
    <cfRule type="expression" dxfId="108" priority="478">
      <formula>$C47="Création"</formula>
    </cfRule>
    <cfRule type="expression" dxfId="107" priority="479">
      <formula>$C47="Fermeture"</formula>
    </cfRule>
  </conditionalFormatting>
  <conditionalFormatting sqref="R48:T48">
    <cfRule type="expression" dxfId="106" priority="436">
      <formula>$C48="Fermeture"</formula>
    </cfRule>
    <cfRule type="expression" dxfId="105" priority="471">
      <formula>$C48="Modification MCC"</formula>
    </cfRule>
    <cfRule type="expression" dxfId="104" priority="472">
      <formula>$C48="Modification"</formula>
    </cfRule>
    <cfRule type="expression" dxfId="103" priority="473">
      <formula>$C48="Création"</formula>
    </cfRule>
    <cfRule type="expression" dxfId="102" priority="474">
      <formula>$C48="Fermeture"</formula>
    </cfRule>
    <cfRule type="expression" dxfId="101" priority="428">
      <formula>$C48="Modification MCC"</formula>
    </cfRule>
    <cfRule type="expression" dxfId="100" priority="429">
      <formula>$C48="Modification"</formula>
    </cfRule>
    <cfRule type="expression" dxfId="99" priority="430">
      <formula>$C48="Création"</formula>
    </cfRule>
    <cfRule type="expression" dxfId="98" priority="435">
      <formula>$C48="Création"</formula>
    </cfRule>
    <cfRule type="expression" dxfId="97" priority="434">
      <formula>$C48="Modification"</formula>
    </cfRule>
    <cfRule type="expression" dxfId="96" priority="433">
      <formula>$C48="Modification MCC"</formula>
    </cfRule>
    <cfRule type="expression" dxfId="95" priority="431">
      <formula>$C48="Fermeture"</formula>
    </cfRule>
  </conditionalFormatting>
  <conditionalFormatting sqref="R50:T51">
    <cfRule type="expression" dxfId="94" priority="379">
      <formula>$C50="Modification"</formula>
    </cfRule>
    <cfRule type="expression" dxfId="93" priority="375">
      <formula>$C50="Création"</formula>
    </cfRule>
    <cfRule type="expression" dxfId="92" priority="374">
      <formula>$C50="Modification"</formula>
    </cfRule>
    <cfRule type="expression" dxfId="91" priority="373">
      <formula>$C50="Modification MCC"</formula>
    </cfRule>
    <cfRule type="expression" dxfId="90" priority="372">
      <formula>$C50="Fermeture"</formula>
    </cfRule>
    <cfRule type="expression" dxfId="89" priority="371">
      <formula>$C50="Création"</formula>
    </cfRule>
    <cfRule type="expression" dxfId="88" priority="366">
      <formula>$C50="Création"</formula>
    </cfRule>
    <cfRule type="expression" dxfId="87" priority="367">
      <formula>$C50="Fermeture"</formula>
    </cfRule>
    <cfRule type="expression" dxfId="86" priority="369">
      <formula>$C50="Modification MCC"</formula>
    </cfRule>
    <cfRule type="expression" dxfId="85" priority="370">
      <formula>$C50="Modification"</formula>
    </cfRule>
    <cfRule type="expression" dxfId="84" priority="365">
      <formula>$C50="Modification"</formula>
    </cfRule>
    <cfRule type="expression" dxfId="83" priority="364">
      <formula>$C50="Modification MCC"</formula>
    </cfRule>
    <cfRule type="expression" dxfId="82" priority="376">
      <formula>$C50="Fermeture"</formula>
    </cfRule>
    <cfRule type="expression" dxfId="81" priority="381">
      <formula>$C50="Fermeture"</formula>
    </cfRule>
    <cfRule type="expression" dxfId="80" priority="378">
      <formula>$C50="Modification MCC"</formula>
    </cfRule>
    <cfRule type="expression" dxfId="79" priority="380">
      <formula>$C50="Création"</formula>
    </cfRule>
  </conditionalFormatting>
  <conditionalFormatting sqref="R54:T54">
    <cfRule type="expression" dxfId="78" priority="411">
      <formula>$C54="Fermeture"</formula>
    </cfRule>
    <cfRule type="expression" dxfId="77" priority="409">
      <formula>$C54="Modification"</formula>
    </cfRule>
    <cfRule type="expression" dxfId="76" priority="410">
      <formula>$C54="Création"</formula>
    </cfRule>
    <cfRule type="expression" dxfId="75" priority="408">
      <formula>$C54="Modification MCC"</formula>
    </cfRule>
  </conditionalFormatting>
  <conditionalFormatting sqref="R14:U17 B15:M17 B1:U9 J10:U11 B12:M12 B13:L13 B14:N14 B303:U1001 B10:E10 B11:D11 R12 P14">
    <cfRule type="expression" dxfId="74" priority="608">
      <formula>$D1="Modification"</formula>
    </cfRule>
  </conditionalFormatting>
  <conditionalFormatting sqref="R19:U22 R23:T24 U24 R25:V25">
    <cfRule type="expression" dxfId="73" priority="32">
      <formula>$C19="Création"</formula>
    </cfRule>
    <cfRule type="expression" dxfId="72" priority="33">
      <formula>$C19="Fermeture"</formula>
    </cfRule>
    <cfRule type="expression" dxfId="71" priority="31">
      <formula>$C19="Modification"</formula>
    </cfRule>
    <cfRule type="expression" dxfId="70" priority="30">
      <formula>$C19="Modification MCC"</formula>
    </cfRule>
  </conditionalFormatting>
  <conditionalFormatting sqref="R27:U32">
    <cfRule type="expression" dxfId="69" priority="557">
      <formula>$C27="Fermeture"</formula>
    </cfRule>
    <cfRule type="expression" dxfId="68" priority="556">
      <formula>$C27="Création"</formula>
    </cfRule>
    <cfRule type="expression" dxfId="67" priority="555">
      <formula>$C27="Modification"</formula>
    </cfRule>
    <cfRule type="expression" dxfId="66" priority="554">
      <formula>$C27="Modification MCC"</formula>
    </cfRule>
  </conditionalFormatting>
  <conditionalFormatting sqref="R34:U41">
    <cfRule type="expression" dxfId="65" priority="566">
      <formula>$C34="Modification MCC"</formula>
    </cfRule>
    <cfRule type="expression" dxfId="64" priority="567">
      <formula>$C34="Modification"</formula>
    </cfRule>
    <cfRule type="expression" dxfId="63" priority="568">
      <formula>$C34="Création"</formula>
    </cfRule>
    <cfRule type="expression" dxfId="62" priority="569">
      <formula>$C34="Fermeture"</formula>
    </cfRule>
  </conditionalFormatting>
  <conditionalFormatting sqref="R33:V33">
    <cfRule type="expression" dxfId="61" priority="575">
      <formula>$C33="Fermeture"</formula>
    </cfRule>
    <cfRule type="expression" dxfId="60" priority="574">
      <formula>$C33="Création"</formula>
    </cfRule>
    <cfRule type="expression" dxfId="59" priority="573">
      <formula>$C33="Modification"</formula>
    </cfRule>
    <cfRule type="expression" dxfId="58" priority="572">
      <formula>$C33="Modification MCC"</formula>
    </cfRule>
  </conditionalFormatting>
  <conditionalFormatting sqref="S24">
    <cfRule type="expression" dxfId="57" priority="24">
      <formula>$R24="Autres"</formula>
    </cfRule>
    <cfRule type="expression" dxfId="56" priority="11">
      <formula>$C24="Fermeture"</formula>
    </cfRule>
    <cfRule type="expression" dxfId="55" priority="10">
      <formula>$C24="Création"</formula>
    </cfRule>
    <cfRule type="expression" dxfId="54" priority="9">
      <formula>$C24="Modification"</formula>
    </cfRule>
    <cfRule type="expression" dxfId="53" priority="8">
      <formula>$C24="Modification MCC"</formula>
    </cfRule>
  </conditionalFormatting>
  <conditionalFormatting sqref="S19:T22">
    <cfRule type="expression" dxfId="52" priority="29">
      <formula>$P19="Autres"</formula>
    </cfRule>
  </conditionalFormatting>
  <conditionalFormatting sqref="S27:T41">
    <cfRule type="expression" dxfId="51" priority="552">
      <formula>$P27="Autres"</formula>
    </cfRule>
  </conditionalFormatting>
  <conditionalFormatting sqref="S42:T1001 S1:T18 S26:T26">
    <cfRule type="expression" dxfId="50" priority="597">
      <formula>$R1="Autres"</formula>
    </cfRule>
  </conditionalFormatting>
  <conditionalFormatting sqref="S43:T44">
    <cfRule type="expression" dxfId="49" priority="502">
      <formula>$P43="Autres"</formula>
    </cfRule>
    <cfRule type="expression" dxfId="48" priority="458">
      <formula>$P43="Autres"</formula>
    </cfRule>
  </conditionalFormatting>
  <conditionalFormatting sqref="S46:T46">
    <cfRule type="expression" dxfId="47" priority="493">
      <formula>$P46="Autres"</formula>
    </cfRule>
    <cfRule type="expression" dxfId="46" priority="449">
      <formula>$P46="Autres"</formula>
    </cfRule>
  </conditionalFormatting>
  <conditionalFormatting sqref="S47:T47">
    <cfRule type="expression" dxfId="45" priority="484">
      <formula>$P47="Autres"</formula>
    </cfRule>
  </conditionalFormatting>
  <conditionalFormatting sqref="S48:T48">
    <cfRule type="expression" dxfId="44" priority="475">
      <formula>$P48="Autres"</formula>
    </cfRule>
    <cfRule type="expression" dxfId="43" priority="432">
      <formula>$P48="Autres"</formula>
    </cfRule>
  </conditionalFormatting>
  <conditionalFormatting sqref="S50:T51">
    <cfRule type="expression" dxfId="42" priority="377">
      <formula>$P50="Autres"</formula>
    </cfRule>
    <cfRule type="expression" dxfId="41" priority="368">
      <formula>$P50="Autres"</formula>
    </cfRule>
  </conditionalFormatting>
  <conditionalFormatting sqref="S54:T54">
    <cfRule type="expression" dxfId="40" priority="407">
      <formula>$P54="Autres"</formula>
    </cfRule>
  </conditionalFormatting>
  <conditionalFormatting sqref="T53">
    <cfRule type="expression" dxfId="39" priority="398">
      <formula>$C53="Fermeture"</formula>
    </cfRule>
    <cfRule type="expression" dxfId="38" priority="393">
      <formula>$C53="Fermeture"</formula>
    </cfRule>
    <cfRule type="expression" dxfId="37" priority="397">
      <formula>$C53="Création"</formula>
    </cfRule>
    <cfRule type="expression" dxfId="36" priority="396">
      <formula>$C53="Modification"</formula>
    </cfRule>
    <cfRule type="expression" dxfId="35" priority="395">
      <formula>$C53="Modification MCC"</formula>
    </cfRule>
    <cfRule type="expression" dxfId="34" priority="390">
      <formula>$C53="Modification MCC"</formula>
    </cfRule>
    <cfRule type="expression" dxfId="33" priority="394">
      <formula>$P53="Autres"</formula>
    </cfRule>
    <cfRule type="expression" dxfId="32" priority="391">
      <formula>$C53="Modification"</formula>
    </cfRule>
    <cfRule type="expression" dxfId="31" priority="392">
      <formula>$C53="Création"</formula>
    </cfRule>
  </conditionalFormatting>
  <conditionalFormatting sqref="U19:U22">
    <cfRule type="expression" dxfId="30" priority="27">
      <formula>$P19="CT (Contrôle terminal)"</formula>
    </cfRule>
  </conditionalFormatting>
  <conditionalFormatting sqref="U24:U26">
    <cfRule type="expression" dxfId="29" priority="25">
      <formula>$R24="CT (Contrôle terminal)"</formula>
    </cfRule>
  </conditionalFormatting>
  <conditionalFormatting sqref="U27:U41">
    <cfRule type="expression" dxfId="28" priority="553">
      <formula>$P27="CT (Contrôle terminal)"</formula>
    </cfRule>
  </conditionalFormatting>
  <conditionalFormatting sqref="U42:U1001 U1:U18 V18">
    <cfRule type="expression" dxfId="27" priority="598">
      <formula>$R1="CT (Contrôle terminal)"</formula>
    </cfRule>
  </conditionalFormatting>
  <conditionalFormatting sqref="V24:V25">
    <cfRule type="expression" dxfId="26" priority="7">
      <formula>$C24="Fermeture"</formula>
    </cfRule>
    <cfRule type="expression" dxfId="25" priority="2">
      <formula>$B24="Option"</formula>
    </cfRule>
    <cfRule type="expression" dxfId="24" priority="3">
      <formula>$K24="CT (Contrôle terminal)"</formula>
    </cfRule>
    <cfRule type="expression" dxfId="23" priority="4">
      <formula>$C24="Modification MCC"</formula>
    </cfRule>
    <cfRule type="expression" dxfId="22" priority="5">
      <formula>$C24="Modification"</formula>
    </cfRule>
    <cfRule type="expression" dxfId="21" priority="6">
      <formula>$C24="Création"</formula>
    </cfRule>
    <cfRule type="expression" dxfId="20" priority="1">
      <formula>$K24="CC&amp;CT"</formula>
    </cfRule>
  </conditionalFormatting>
  <conditionalFormatting sqref="V33">
    <cfRule type="expression" dxfId="19" priority="571">
      <formula>$P33="CT (Contrôle terminal)"</formula>
    </cfRule>
    <cfRule type="expression" dxfId="18" priority="570">
      <formula>$B33="Option"</formula>
    </cfRule>
  </conditionalFormatting>
  <conditionalFormatting sqref="V41">
    <cfRule type="expression" dxfId="17" priority="559">
      <formula>$P41="CT (Contrôle terminal)"</formula>
    </cfRule>
    <cfRule type="expression" dxfId="16" priority="562">
      <formula>$C41="Création"</formula>
    </cfRule>
    <cfRule type="expression" dxfId="15" priority="561">
      <formula>$C41="Modification"</formula>
    </cfRule>
    <cfRule type="expression" dxfId="14" priority="558">
      <formula>$B41="Option"</formula>
    </cfRule>
    <cfRule type="expression" dxfId="13" priority="563">
      <formula>$C41="Fermeture"</formula>
    </cfRule>
    <cfRule type="expression" dxfId="12" priority="560">
      <formula>$C41="Modification MCC"</formula>
    </cfRule>
  </conditionalFormatting>
  <conditionalFormatting sqref="V47">
    <cfRule type="expression" dxfId="11" priority="348">
      <formula>$C47="Fermeture"</formula>
    </cfRule>
    <cfRule type="expression" dxfId="10" priority="347">
      <formula>$C47="Création"</formula>
    </cfRule>
    <cfRule type="expression" dxfId="9" priority="346">
      <formula>$C47="Modification"</formula>
    </cfRule>
    <cfRule type="expression" dxfId="8" priority="345">
      <formula>$C47="Modification MCC"</formula>
    </cfRule>
    <cfRule type="expression" dxfId="7" priority="343">
      <formula>$B47="Option"</formula>
    </cfRule>
    <cfRule type="expression" dxfId="6" priority="344">
      <formula>$R47="CT (Contrôle terminal)"</formula>
    </cfRule>
  </conditionalFormatting>
  <conditionalFormatting sqref="V53:V54">
    <cfRule type="expression" dxfId="5" priority="282">
      <formula>$C53="Fermeture"</formula>
    </cfRule>
    <cfRule type="expression" dxfId="4" priority="281">
      <formula>$C53="Création"</formula>
    </cfRule>
    <cfRule type="expression" dxfId="3" priority="280">
      <formula>$C53="Modification"</formula>
    </cfRule>
    <cfRule type="expression" dxfId="2" priority="279">
      <formula>$C53="Modification MCC"</formula>
    </cfRule>
    <cfRule type="expression" dxfId="1" priority="278">
      <formula>$R53="CT (Contrôle terminal)"</formula>
    </cfRule>
    <cfRule type="expression" dxfId="0" priority="277">
      <formula>$B53="Option"</formula>
    </cfRule>
  </conditionalFormatting>
  <dataValidations count="7">
    <dataValidation type="list" allowBlank="1" showInputMessage="1" showErrorMessage="1" sqref="P23 Q19:Q22 P26:P302 N19:N302 S26:S302 S19:S22 R25 R23 U24:U25" xr:uid="{00000000-0002-0000-0600-000000000000}">
      <formula1>List_Controle</formula1>
    </dataValidation>
    <dataValidation type="list" allowBlank="1" showInputMessage="1" showErrorMessage="1" sqref="D33:J33 C19:C302"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E34:I302 G19 E19:F22 H19:I22 E23:I32" xr:uid="{00000000-0002-0000-0600-000005000000}">
      <formula1>"OUI, NON"</formula1>
    </dataValidation>
    <dataValidation type="list" allowBlank="1" showInputMessage="1" showErrorMessage="1" sqref="P19:P22 R26:R302 R19:R22 T23:T25" xr:uid="{00000000-0002-0000-0600-000004000000}">
      <formula1>"CT (Contrôle terminal), Autres"</formula1>
    </dataValidation>
    <dataValidation type="list" allowBlank="1" showInputMessage="1" showErrorMessage="1" sqref="B24:B25" xr:uid="{E451B0E0-41B6-4A4A-93BF-DBCFCE496867}">
      <formula1>"UE, ECUE, BLOC, OPTION, Parcours Pédagogique"</formula1>
    </dataValidation>
    <dataValidation type="list" allowBlank="1" showInputMessage="1" showErrorMessage="1" sqref="K19:K302" xr:uid="{00000000-0002-0000-0600-000001000000}">
      <formula1>List_Controle2</formula1>
    </dataValidation>
  </dataValidations>
  <pageMargins left="0.7" right="0.7" top="0.75" bottom="0.75" header="0.3" footer="0.3"/>
  <pageSetup paperSize="9" orientation="portrait" verticalDpi="0" r:id="rId1"/>
  <ignoredErrors>
    <ignoredError sqref="C28:C9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http://purl.org/dc/terms/"/>
    <ds:schemaRef ds:uri="http://schemas.openxmlformats.org/package/2006/metadata/core-properties"/>
    <ds:schemaRef ds:uri="http://schemas.microsoft.com/office/2006/documentManagement/types"/>
    <ds:schemaRef ds:uri="8ebfe410-571b-4425-93da-db22f790823f"/>
    <ds:schemaRef ds:uri="http://schemas.microsoft.com/office/infopath/2007/PartnerControls"/>
    <ds:schemaRef ds:uri="http://purl.org/dc/elements/1.1/"/>
    <ds:schemaRef ds:uri="http://schemas.microsoft.com/office/2006/metadata/properties"/>
    <ds:schemaRef ds:uri="68c1812f-f52d-48e3-a5ba-9f3ea47a9e1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MCC ARE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2026-07-14T13:09:42Z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